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1"/>
  </bookViews>
  <sheets>
    <sheet name="ПП" sheetId="1" r:id="rId1"/>
    <sheet name="Администрация" sheetId="2" r:id="rId2"/>
  </sheets>
  <definedNames/>
  <calcPr fullCalcOnLoad="1"/>
</workbook>
</file>

<file path=xl/sharedStrings.xml><?xml version="1.0" encoding="utf-8"?>
<sst xmlns="http://schemas.openxmlformats.org/spreadsheetml/2006/main" count="518" uniqueCount="174">
  <si>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</si>
  <si>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</si>
  <si>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</si>
  <si>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</si>
  <si>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</si>
  <si>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</si>
  <si>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</si>
  <si>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</si>
  <si>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</si>
  <si>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</si>
  <si>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</si>
  <si>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</si>
  <si>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</si>
  <si>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Центральный аппарат</t>
  </si>
  <si>
    <t>Национальная экономика</t>
  </si>
  <si>
    <t>0400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</si>
  <si>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</si>
  <si>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</si>
  <si>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</si>
  <si>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0500</t>
  </si>
  <si>
    <t>Благоустройство</t>
  </si>
  <si>
    <t>Уличное освещение</t>
  </si>
  <si>
    <t>Организация и содержание мест захоронения</t>
  </si>
  <si>
    <t>Целевые программы муниципальных образований</t>
  </si>
  <si>
    <t>Обеспечение деятельности подведомственных учреждений</t>
  </si>
  <si>
    <t>Физкультурно-оздоровительная работа и спортивные мероприятия</t>
  </si>
  <si>
    <t>Социальная политика</t>
  </si>
  <si>
    <t>1000</t>
  </si>
  <si>
    <t>Социальное обеспечение населения</t>
  </si>
  <si>
    <t>1003</t>
  </si>
  <si>
    <t>Муниципальное учреждение "Архитектура и градостроительство города Сортавала"</t>
  </si>
  <si>
    <t>Культура, кинематография и средства массовой информации</t>
  </si>
  <si>
    <t>0800</t>
  </si>
  <si>
    <t>Культура</t>
  </si>
  <si>
    <t>0801</t>
  </si>
  <si>
    <t>Муниципальное учреждение "Центр досуга"</t>
  </si>
  <si>
    <t>005</t>
  </si>
  <si>
    <t>Коммунальное хозяйство</t>
  </si>
  <si>
    <t>0502</t>
  </si>
  <si>
    <t>Отчетные показатели</t>
  </si>
  <si>
    <t>Администрация муниципального образования "Сортавальское городское поселение"</t>
  </si>
  <si>
    <t>01</t>
  </si>
  <si>
    <t>02</t>
  </si>
  <si>
    <t>04</t>
  </si>
  <si>
    <t>Раздел</t>
  </si>
  <si>
    <t>Подраздел</t>
  </si>
  <si>
    <t>11</t>
  </si>
  <si>
    <t>05</t>
  </si>
  <si>
    <t>08</t>
  </si>
  <si>
    <t>09</t>
  </si>
  <si>
    <t>10</t>
  </si>
  <si>
    <t>03</t>
  </si>
  <si>
    <t xml:space="preserve">   МО "Сортавальское городское поселение"</t>
  </si>
  <si>
    <t>тыс.руб.</t>
  </si>
  <si>
    <t>Сумма</t>
  </si>
  <si>
    <t>00</t>
  </si>
  <si>
    <t>Итого</t>
  </si>
  <si>
    <t>Приложение №4</t>
  </si>
  <si>
    <t>14</t>
  </si>
  <si>
    <t>12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</si>
  <si>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</si>
  <si>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</si>
  <si>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</si>
  <si>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Жилищное хозяйство</t>
  </si>
  <si>
    <t>Физическая культура и спорт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</si>
  <si>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</si>
  <si>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</si>
  <si>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</si>
  <si>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</si>
  <si>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</si>
  <si>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</si>
  <si>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Процентные платежи по долговым обязательствам</t>
  </si>
  <si>
    <t>Процентные платежи по муниципальному долгу</t>
  </si>
  <si>
    <t>0300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</si>
  <si>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</si>
  <si>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</si>
  <si>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органами  местного самоуправления</t>
  </si>
  <si>
    <t>500</t>
  </si>
  <si>
    <t>0412</t>
  </si>
  <si>
    <t>0501</t>
  </si>
  <si>
    <t>Субсидии юридическим лицам</t>
  </si>
  <si>
    <t>006</t>
  </si>
  <si>
    <t>Поддержка жилищного хозяйства</t>
  </si>
  <si>
    <t>Мероприятия в области жилищного хозяйства</t>
  </si>
  <si>
    <t>Мероприятия в области коммунального хозяйства</t>
  </si>
  <si>
    <t>3510500</t>
  </si>
  <si>
    <t>0503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</si>
  <si>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</si>
  <si>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</si>
  <si>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</si>
  <si>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</si>
  <si>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Социальная помощь</t>
  </si>
  <si>
    <t>Мероприятия в области социальной политики</t>
  </si>
  <si>
    <t>Социальные выплаты</t>
  </si>
  <si>
    <t>0929900</t>
  </si>
  <si>
    <t>Муниципальное учреждение "Городское хозяйство"</t>
  </si>
  <si>
    <t xml:space="preserve">Другие вопросы в области жилищно-коммунального хозяйства </t>
  </si>
  <si>
    <t>0505</t>
  </si>
  <si>
    <t>0029900</t>
  </si>
  <si>
    <t>Итого расходов</t>
  </si>
  <si>
    <t>0900200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</si>
  <si>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</si>
  <si>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</si>
  <si>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Учреждения культуры и мероприятия в сфере культуры и кинематографии</t>
  </si>
  <si>
    <t>07</t>
  </si>
  <si>
    <t>Обеспечение проведения выборов и референдумов</t>
  </si>
  <si>
    <t>13</t>
  </si>
  <si>
    <t>Защита населения и территории от чрезвычайных ситуаций природного и техногенного характера</t>
  </si>
  <si>
    <t>Образование</t>
  </si>
  <si>
    <t xml:space="preserve">Молодежная политика и оздоровление детей </t>
  </si>
  <si>
    <t>0107</t>
  </si>
  <si>
    <t>Проведение выборов и референдумов</t>
  </si>
  <si>
    <t>0200003</t>
  </si>
  <si>
    <t>Проведение выборов главы муниципального образования</t>
  </si>
  <si>
    <t>0113</t>
  </si>
  <si>
    <t>Реализация госполитики в области приватизации и управления муниципальной собственностью</t>
  </si>
  <si>
    <t>0900000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</si>
  <si>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</si>
  <si>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</si>
  <si>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Предупреждения и ликвидация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</si>
  <si>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</si>
  <si>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0920000</t>
  </si>
  <si>
    <t>Реализация государственных функций, связанных с общегосударственным управлением</t>
  </si>
  <si>
    <t>7950000</t>
  </si>
  <si>
    <t>7951050</t>
  </si>
  <si>
    <t>Подпрограмма по переселению граждан из аварийного жилого фонда с учетом необходимости малоэтажного строительства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</si>
  <si>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</si>
  <si>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</si>
  <si>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</si>
  <si>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</si>
  <si>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Массовый спорт</t>
  </si>
  <si>
    <t>1100</t>
  </si>
  <si>
    <t>1102</t>
  </si>
  <si>
    <t>Обслуживание внутреннего государственного и муниципального долга</t>
  </si>
  <si>
    <t>0650000</t>
  </si>
  <si>
    <t>0650300</t>
  </si>
  <si>
    <t>013</t>
  </si>
  <si>
    <t>по разделам, подразделам  классификации расходов  за 2012 год</t>
  </si>
  <si>
    <t>Дорожное хозяйство (дорожные фонды)</t>
  </si>
  <si>
    <t>Пенсионное обеспечение</t>
  </si>
  <si>
    <t xml:space="preserve">                                            по ведомственной структуре расходов за 2012 год</t>
  </si>
  <si>
    <t>0409</t>
  </si>
  <si>
    <t>Региональная целевая программа "Развитие дорожного хозяйства РК на период до 2015г." расходы в части капитального ремонта и ремонта автомобильных дорог общего пользования населенных пунктов</t>
  </si>
  <si>
    <t>5220600</t>
  </si>
  <si>
    <t>Региональная целевая программа "Развитие дорожного хозяйства РК на период до 2015г." расходы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</si>
  <si>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Осуществление первоочередных мероприятий по наказам избирателей (строительство плашкоута наплавного моста), ремонт дорог</t>
  </si>
  <si>
    <t>5300400</t>
  </si>
  <si>
    <t>6000200</t>
  </si>
  <si>
    <t>6000201</t>
  </si>
  <si>
    <t>6000202</t>
  </si>
  <si>
    <t>Мероприятия в области строительства, архитектуры и градостроительства в части софинансирования субсидий по генплану</t>
  </si>
  <si>
    <t>Мероприятия в области строительства, архитектуры и градостроительства в части софинансирования субсидий по территориальному планированию</t>
  </si>
  <si>
    <t>Мероприятия территориального планирования за счет средств РК (правила застройки)</t>
  </si>
  <si>
    <t>Субсидии на социально-экономическое развитие территории</t>
  </si>
  <si>
    <t>5300700</t>
  </si>
  <si>
    <t>Положение о Порядке  установления и выплаты ежемесячной доплаты к трудовой пенсии по старости (инвалидности) муниципальным служащим администрации СГП</t>
  </si>
  <si>
    <t>1001</t>
  </si>
  <si>
    <t>5050000</t>
  </si>
  <si>
    <t>5059200</t>
  </si>
  <si>
    <t>Доплаты к пенсиям муниципальных служащих</t>
  </si>
  <si>
    <t>5059201</t>
  </si>
  <si>
    <t>210</t>
  </si>
  <si>
    <t>Публичные нормативные обязательства</t>
  </si>
  <si>
    <t>120</t>
  </si>
  <si>
    <t>Другие вопросы в области жилищно-коммунального хозяйства</t>
  </si>
  <si>
    <t>Программа энергосбережения и повышения энергетической эффективности на 2012 год</t>
  </si>
  <si>
    <t>Софинсирование расходов по Региональной целевой программе "Развитие дорожного хозяйства РК на период до 2015г." расходы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</si>
  <si>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Софинасирование расходов по Региональной целевой программе "Развитие дорожного хозяйства РК на период до 2015г." расходы в части капитального ремонта и ремонта автомобильных дорог общего пользования населенных пунктов</t>
  </si>
  <si>
    <t>Содержание автомобильных дорог и инженерных сооружений на них в рамках софинансирования расходов по выполнению наказов избирателей</t>
  </si>
  <si>
    <t>Выполнение функций казенными учреждениями</t>
  </si>
  <si>
    <t xml:space="preserve">Выполнение функций казенными учреждениями    </t>
  </si>
  <si>
    <t>Приложение № 3</t>
  </si>
  <si>
    <t>от 24 апреля 2013г. № 283</t>
  </si>
  <si>
    <t>к решению LVIII сессии  II созыва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</si>
</sst>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Alignment="1">
      <alignment horizontal="center"/>
    </xf>
    <xf numFmtId="164" fontId="0" fillId="0" borderId="11" xfId="0" applyNumberFormat="1" applyFill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164" fontId="5" fillId="24" borderId="11" xfId="0" applyNumberFormat="1" applyFont="1" applyFill="1" applyBorder="1" applyAlignment="1">
      <alignment horizontal="center" vertical="center"/>
    </xf>
    <xf numFmtId="164" fontId="5" fillId="24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22" borderId="11" xfId="0" applyFill="1" applyBorder="1" applyAlignment="1">
      <alignment horizontal="right"/>
    </xf>
    <xf numFmtId="164" fontId="5" fillId="7" borderId="11" xfId="0" applyNumberFormat="1" applyFont="1" applyFill="1" applyBorder="1" applyAlignment="1">
      <alignment horizontal="right"/>
    </xf>
    <xf numFmtId="0" fontId="5" fillId="24" borderId="14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0" fontId="0" fillId="22" borderId="11" xfId="0" applyFill="1" applyBorder="1" applyAlignment="1">
      <alignment/>
    </xf>
    <xf numFmtId="164" fontId="0" fillId="22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4" fontId="0" fillId="22" borderId="11" xfId="0" applyNumberFormat="1" applyFill="1" applyBorder="1" applyAlignment="1">
      <alignment/>
    </xf>
    <xf numFmtId="0" fontId="5" fillId="24" borderId="11" xfId="0" applyFont="1" applyFill="1" applyBorder="1" applyAlignment="1">
      <alignment/>
    </xf>
    <xf numFmtId="164" fontId="0" fillId="22" borderId="16" xfId="0" applyNumberFormat="1" applyFill="1" applyBorder="1" applyAlignment="1">
      <alignment/>
    </xf>
    <xf numFmtId="49" fontId="6" fillId="7" borderId="18" xfId="0" applyNumberFormat="1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5" fillId="7" borderId="11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wrapText="1"/>
    </xf>
    <xf numFmtId="0" fontId="1" fillId="24" borderId="17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14" xfId="0" applyBorder="1" applyAlignment="1">
      <alignment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9" xfId="0" applyBorder="1" applyAlignment="1">
      <alignment wrapText="1"/>
    </xf>
    <xf numFmtId="0" fontId="1" fillId="24" borderId="14" xfId="0" applyFont="1" applyFill="1" applyBorder="1" applyAlignment="1">
      <alignment vertical="center" wrapText="1"/>
    </xf>
    <xf numFmtId="49" fontId="0" fillId="0" borderId="17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49" fontId="6" fillId="24" borderId="18" xfId="0" applyNumberFormat="1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49" fontId="0" fillId="0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9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5" fillId="24" borderId="18" xfId="0" applyNumberFormat="1" applyFont="1" applyFill="1" applyBorder="1" applyAlignment="1">
      <alignment horizontal="center" wrapText="1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5" fillId="24" borderId="12" xfId="0" applyFont="1" applyFill="1" applyBorder="1" applyAlignment="1">
      <alignment wrapText="1"/>
    </xf>
    <xf numFmtId="0" fontId="5" fillId="24" borderId="19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49" fontId="5" fillId="24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5" fillId="24" borderId="12" xfId="0" applyFont="1" applyFill="1" applyBorder="1" applyAlignment="1">
      <alignment horizontal="left" wrapText="1"/>
    </xf>
    <xf numFmtId="0" fontId="5" fillId="24" borderId="19" xfId="0" applyFont="1" applyFill="1" applyBorder="1" applyAlignment="1">
      <alignment horizontal="left" wrapText="1"/>
    </xf>
    <xf numFmtId="49" fontId="0" fillId="0" borderId="14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22" borderId="12" xfId="0" applyFill="1" applyBorder="1" applyAlignment="1">
      <alignment horizontal="center" wrapText="1"/>
    </xf>
    <xf numFmtId="0" fontId="0" fillId="22" borderId="19" xfId="0" applyFill="1" applyBorder="1" applyAlignment="1">
      <alignment horizontal="center" wrapText="1"/>
    </xf>
    <xf numFmtId="0" fontId="0" fillId="0" borderId="17" xfId="0" applyBorder="1" applyAlignment="1">
      <alignment wrapText="1"/>
    </xf>
    <xf numFmtId="49" fontId="5" fillId="24" borderId="12" xfId="0" applyNumberFormat="1" applyFont="1" applyFill="1" applyBorder="1" applyAlignment="1">
      <alignment horizontal="center" wrapText="1"/>
    </xf>
    <xf numFmtId="49" fontId="5" fillId="24" borderId="19" xfId="0" applyNumberFormat="1" applyFont="1" applyFill="1" applyBorder="1" applyAlignment="1">
      <alignment horizontal="center" wrapText="1"/>
    </xf>
    <xf numFmtId="49" fontId="0" fillId="22" borderId="13" xfId="0" applyNumberFormat="1" applyFill="1" applyBorder="1" applyAlignment="1">
      <alignment horizontal="center" wrapText="1"/>
    </xf>
    <xf numFmtId="49" fontId="0" fillId="22" borderId="14" xfId="0" applyNumberFormat="1" applyFill="1" applyBorder="1" applyAlignment="1">
      <alignment horizontal="center" wrapText="1"/>
    </xf>
    <xf numFmtId="49" fontId="0" fillId="22" borderId="17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22" borderId="12" xfId="0" applyNumberFormat="1" applyFill="1" applyBorder="1" applyAlignment="1">
      <alignment horizontal="center" wrapText="1"/>
    </xf>
    <xf numFmtId="49" fontId="0" fillId="22" borderId="19" xfId="0" applyNumberFormat="1" applyFill="1" applyBorder="1" applyAlignment="1">
      <alignment horizontal="center" wrapText="1"/>
    </xf>
    <xf numFmtId="0" fontId="0" fillId="22" borderId="12" xfId="0" applyFill="1" applyBorder="1" applyAlignment="1">
      <alignment horizontal="left" wrapText="1"/>
    </xf>
    <xf numFmtId="0" fontId="0" fillId="22" borderId="19" xfId="0" applyFill="1" applyBorder="1" applyAlignment="1">
      <alignment horizontal="left" wrapText="1"/>
    </xf>
    <xf numFmtId="0" fontId="0" fillId="22" borderId="14" xfId="0" applyFill="1" applyBorder="1" applyAlignment="1">
      <alignment horizontal="center" wrapText="1"/>
    </xf>
    <xf numFmtId="0" fontId="0" fillId="22" borderId="17" xfId="0" applyFill="1" applyBorder="1" applyAlignment="1">
      <alignment horizontal="center" wrapText="1"/>
    </xf>
    <xf numFmtId="164" fontId="1" fillId="22" borderId="16" xfId="0" applyNumberFormat="1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4" fillId="22" borderId="20" xfId="0" applyFont="1" applyFill="1" applyBorder="1" applyAlignment="1">
      <alignment horizontal="left" wrapText="1"/>
    </xf>
    <xf numFmtId="0" fontId="4" fillId="22" borderId="21" xfId="0" applyFont="1" applyFill="1" applyBorder="1" applyAlignment="1">
      <alignment horizontal="left" wrapText="1"/>
    </xf>
    <xf numFmtId="0" fontId="4" fillId="22" borderId="14" xfId="0" applyFont="1" applyFill="1" applyBorder="1" applyAlignment="1">
      <alignment horizontal="left" wrapText="1"/>
    </xf>
    <xf numFmtId="0" fontId="4" fillId="22" borderId="17" xfId="0" applyFont="1" applyFill="1" applyBorder="1" applyAlignment="1">
      <alignment horizontal="left" wrapText="1"/>
    </xf>
    <xf numFmtId="49" fontId="0" fillId="22" borderId="20" xfId="0" applyNumberFormat="1" applyFill="1" applyBorder="1" applyAlignment="1">
      <alignment horizontal="center" wrapText="1"/>
    </xf>
    <xf numFmtId="49" fontId="0" fillId="22" borderId="21" xfId="0" applyNumberFormat="1" applyFill="1" applyBorder="1" applyAlignment="1">
      <alignment horizontal="center" wrapText="1"/>
    </xf>
    <xf numFmtId="0" fontId="0" fillId="22" borderId="20" xfId="0" applyFill="1" applyBorder="1" applyAlignment="1">
      <alignment horizontal="center" wrapText="1"/>
    </xf>
    <xf numFmtId="0" fontId="0" fillId="22" borderId="21" xfId="0" applyFill="1" applyBorder="1" applyAlignment="1">
      <alignment horizontal="center" wrapText="1"/>
    </xf>
    <xf numFmtId="0" fontId="5" fillId="7" borderId="12" xfId="0" applyFont="1" applyFill="1" applyBorder="1" applyAlignment="1">
      <alignment wrapText="1"/>
    </xf>
    <xf numFmtId="0" fontId="5" fillId="7" borderId="19" xfId="0" applyFont="1" applyFill="1" applyBorder="1" applyAlignment="1">
      <alignment wrapText="1"/>
    </xf>
    <xf numFmtId="0" fontId="5" fillId="24" borderId="14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24" borderId="14" xfId="0" applyFont="1" applyFill="1" applyBorder="1" applyAlignment="1">
      <alignment horizontal="center" wrapText="1"/>
    </xf>
    <xf numFmtId="0" fontId="5" fillId="24" borderId="17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0" fontId="6" fillId="7" borderId="19" xfId="0" applyFont="1" applyFill="1" applyBorder="1" applyAlignment="1">
      <alignment horizontal="center" wrapText="1"/>
    </xf>
    <xf numFmtId="49" fontId="6" fillId="7" borderId="12" xfId="0" applyNumberFormat="1" applyFont="1" applyFill="1" applyBorder="1" applyAlignment="1">
      <alignment horizontal="center" wrapText="1"/>
    </xf>
    <xf numFmtId="49" fontId="6" fillId="7" borderId="19" xfId="0" applyNumberFormat="1" applyFont="1" applyFill="1" applyBorder="1" applyAlignment="1">
      <alignment horizontal="center" wrapText="1"/>
    </xf>
    <xf numFmtId="49" fontId="5" fillId="24" borderId="14" xfId="0" applyNumberFormat="1" applyFont="1" applyFill="1" applyBorder="1" applyAlignment="1">
      <alignment horizontal="center" wrapText="1"/>
    </xf>
    <xf numFmtId="49" fontId="5" fillId="24" borderId="17" xfId="0" applyNumberFormat="1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49" fontId="0" fillId="0" borderId="2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24" borderId="22" xfId="0" applyFont="1" applyFill="1" applyBorder="1" applyAlignment="1">
      <alignment horizontal="center" wrapText="1"/>
    </xf>
    <xf numFmtId="0" fontId="6" fillId="24" borderId="23" xfId="0" applyFont="1" applyFill="1" applyBorder="1" applyAlignment="1">
      <alignment horizontal="center" wrapText="1"/>
    </xf>
    <xf numFmtId="0" fontId="6" fillId="24" borderId="14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horizontal="center" wrapText="1"/>
    </xf>
    <xf numFmtId="164" fontId="5" fillId="24" borderId="15" xfId="0" applyNumberFormat="1" applyFont="1" applyFill="1" applyBorder="1" applyAlignment="1">
      <alignment/>
    </xf>
    <xf numFmtId="164" fontId="5" fillId="24" borderId="11" xfId="0" applyNumberFormat="1" applyFont="1" applyFill="1" applyBorder="1" applyAlignment="1">
      <alignment/>
    </xf>
    <xf numFmtId="49" fontId="0" fillId="0" borderId="21" xfId="0" applyNumberFormat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6" fillId="24" borderId="22" xfId="0" applyFont="1" applyFill="1" applyBorder="1" applyAlignment="1">
      <alignment wrapText="1"/>
    </xf>
    <xf numFmtId="0" fontId="6" fillId="24" borderId="23" xfId="0" applyFont="1" applyFill="1" applyBorder="1" applyAlignment="1">
      <alignment wrapText="1"/>
    </xf>
    <xf numFmtId="49" fontId="6" fillId="24" borderId="0" xfId="0" applyNumberFormat="1" applyFont="1" applyFill="1" applyAlignment="1">
      <alignment horizontal="center" wrapText="1"/>
    </xf>
    <xf numFmtId="49" fontId="6" fillId="24" borderId="22" xfId="0" applyNumberFormat="1" applyFont="1" applyFill="1" applyBorder="1" applyAlignment="1">
      <alignment horizontal="center" wrapText="1"/>
    </xf>
    <xf numFmtId="49" fontId="6" fillId="24" borderId="23" xfId="0" applyNumberFormat="1" applyFont="1" applyFill="1" applyBorder="1" applyAlignment="1">
      <alignment horizontal="center" wrapText="1"/>
    </xf>
    <xf numFmtId="49" fontId="6" fillId="24" borderId="14" xfId="0" applyNumberFormat="1" applyFont="1" applyFill="1" applyBorder="1" applyAlignment="1">
      <alignment horizontal="center" wrapText="1"/>
    </xf>
    <xf numFmtId="49" fontId="6" fillId="24" borderId="17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9" xfId="0" applyFill="1" applyBorder="1" applyAlignment="1">
      <alignment wrapText="1"/>
    </xf>
    <xf numFmtId="164" fontId="5" fillId="24" borderId="16" xfId="0" applyNumberFormat="1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2" borderId="20" xfId="0" applyFill="1" applyBorder="1" applyAlignment="1">
      <alignment horizontal="left" wrapText="1"/>
    </xf>
    <xf numFmtId="0" fontId="0" fillId="22" borderId="21" xfId="0" applyFill="1" applyBorder="1" applyAlignment="1">
      <alignment horizontal="left" wrapText="1"/>
    </xf>
    <xf numFmtId="0" fontId="0" fillId="22" borderId="14" xfId="0" applyFill="1" applyBorder="1" applyAlignment="1">
      <alignment horizontal="left" wrapText="1"/>
    </xf>
    <xf numFmtId="0" fontId="0" fillId="22" borderId="17" xfId="0" applyFill="1" applyBorder="1" applyAlignment="1">
      <alignment horizontal="left" wrapText="1"/>
    </xf>
    <xf numFmtId="164" fontId="0" fillId="22" borderId="16" xfId="0" applyNumberFormat="1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4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5" fillId="24" borderId="20" xfId="0" applyFont="1" applyFill="1" applyBorder="1" applyAlignment="1">
      <alignment horizontal="left" wrapText="1"/>
    </xf>
    <xf numFmtId="0" fontId="5" fillId="24" borderId="21" xfId="0" applyFont="1" applyFill="1" applyBorder="1" applyAlignment="1">
      <alignment horizontal="left" wrapText="1"/>
    </xf>
    <xf numFmtId="0" fontId="5" fillId="24" borderId="14" xfId="0" applyFont="1" applyFill="1" applyBorder="1" applyAlignment="1">
      <alignment horizontal="left" wrapText="1"/>
    </xf>
    <xf numFmtId="0" fontId="5" fillId="24" borderId="17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center" wrapText="1"/>
    </xf>
    <xf numFmtId="0" fontId="6" fillId="24" borderId="21" xfId="0" applyFont="1" applyFill="1" applyBorder="1" applyAlignment="1">
      <alignment horizontal="center" wrapText="1"/>
    </xf>
    <xf numFmtId="49" fontId="6" fillId="24" borderId="20" xfId="0" applyNumberFormat="1" applyFont="1" applyFill="1" applyBorder="1" applyAlignment="1">
      <alignment horizontal="center" wrapText="1"/>
    </xf>
    <xf numFmtId="49" fontId="6" fillId="24" borderId="21" xfId="0" applyNumberFormat="1" applyFont="1" applyFill="1" applyBorder="1" applyAlignment="1">
      <alignment horizontal="center" wrapText="1"/>
    </xf>
    <xf numFmtId="49" fontId="5" fillId="24" borderId="20" xfId="0" applyNumberFormat="1" applyFont="1" applyFill="1" applyBorder="1" applyAlignment="1">
      <alignment horizontal="center" wrapText="1"/>
    </xf>
    <xf numFmtId="49" fontId="5" fillId="24" borderId="21" xfId="0" applyNumberFormat="1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22" xfId="0" applyNumberForma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left" wrapText="1"/>
    </xf>
    <xf numFmtId="49" fontId="6" fillId="24" borderId="12" xfId="0" applyNumberFormat="1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wrapText="1"/>
    </xf>
    <xf numFmtId="49" fontId="0" fillId="22" borderId="12" xfId="0" applyNumberFormat="1" applyFont="1" applyFill="1" applyBorder="1" applyAlignment="1">
      <alignment horizontal="center" wrapText="1"/>
    </xf>
    <xf numFmtId="49" fontId="0" fillId="22" borderId="19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22" borderId="12" xfId="0" applyFill="1" applyBorder="1" applyAlignment="1">
      <alignment wrapText="1"/>
    </xf>
    <xf numFmtId="0" fontId="0" fillId="22" borderId="19" xfId="0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22" borderId="12" xfId="0" applyFont="1" applyFill="1" applyBorder="1" applyAlignment="1">
      <alignment horizontal="left" wrapText="1"/>
    </xf>
    <xf numFmtId="0" fontId="0" fillId="22" borderId="19" xfId="0" applyFont="1" applyFill="1" applyBorder="1" applyAlignment="1">
      <alignment horizontal="left" wrapText="1"/>
    </xf>
    <xf numFmtId="49" fontId="0" fillId="0" borderId="10" xfId="0" applyNumberFormat="1" applyBorder="1" applyAlignment="1">
      <alignment wrapText="1"/>
    </xf>
    <xf numFmtId="0" fontId="5" fillId="7" borderId="14" xfId="0" applyFont="1" applyFill="1" applyBorder="1" applyAlignment="1">
      <alignment wrapText="1"/>
    </xf>
    <xf numFmtId="0" fontId="5" fillId="7" borderId="17" xfId="0" applyFont="1" applyFill="1" applyBorder="1" applyAlignment="1">
      <alignment/>
    </xf>
    <xf numFmtId="49" fontId="6" fillId="7" borderId="13" xfId="0" applyNumberFormat="1" applyFont="1" applyFill="1" applyBorder="1" applyAlignment="1">
      <alignment horizontal="center" wrapText="1"/>
    </xf>
    <xf numFmtId="49" fontId="6" fillId="7" borderId="14" xfId="0" applyNumberFormat="1" applyFont="1" applyFill="1" applyBorder="1" applyAlignment="1">
      <alignment horizontal="center" wrapText="1"/>
    </xf>
    <xf numFmtId="49" fontId="6" fillId="7" borderId="1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zoomScalePageLayoutView="0" workbookViewId="0" topLeftCell="A1">
      <selection activeCell="A5" sqref="A5:E5"/>
    </sheetView>
  </sheetViews>
  <sheetFormatPr defaultColWidth="9.00390625" defaultRowHeight="12.75"/>
  <cols>
    <col min="2" max="2" width="49.75390625" style="0" customWidth="1"/>
    <col min="3" max="3" width="7.625" style="2" customWidth="1"/>
    <col min="4" max="4" width="7.00390625" style="2" customWidth="1"/>
    <col min="5" max="5" width="15.75390625" style="4" customWidth="1"/>
  </cols>
  <sheetData>
    <row r="1" spans="4:5" ht="15.75">
      <c r="D1" s="16" t="s">
        <v>57</v>
      </c>
      <c r="E1" s="16"/>
    </row>
    <row r="2" spans="2:5" ht="18" customHeight="1">
      <c r="B2" s="87" t="s">
        <v>173</v>
      </c>
      <c r="C2" s="87"/>
      <c r="D2" s="87"/>
      <c r="E2" s="87"/>
    </row>
    <row r="3" spans="3:5" ht="20.25" customHeight="1">
      <c r="C3" s="16" t="s">
        <v>172</v>
      </c>
      <c r="E3" s="16"/>
    </row>
    <row r="4" spans="1:5" ht="12.75">
      <c r="A4" s="85" t="s">
        <v>39</v>
      </c>
      <c r="B4" s="85"/>
      <c r="C4" s="85"/>
      <c r="D4" s="85"/>
      <c r="E4" s="85"/>
    </row>
    <row r="5" spans="1:5" ht="12.75">
      <c r="A5" s="82" t="s">
        <v>137</v>
      </c>
      <c r="B5" s="82"/>
      <c r="C5" s="82"/>
      <c r="D5" s="82"/>
      <c r="E5" s="82"/>
    </row>
    <row r="6" spans="1:5" ht="12.75">
      <c r="A6" s="82" t="s">
        <v>52</v>
      </c>
      <c r="B6" s="82"/>
      <c r="C6" s="82"/>
      <c r="D6" s="82"/>
      <c r="E6" s="82"/>
    </row>
    <row r="7" spans="1:5" ht="12.75">
      <c r="A7" s="32"/>
      <c r="B7" s="32"/>
      <c r="C7" s="32"/>
      <c r="D7" s="32"/>
      <c r="E7" s="32"/>
    </row>
    <row r="8" spans="1:5" ht="12.75">
      <c r="A8" s="81" t="s">
        <v>53</v>
      </c>
      <c r="B8" s="81"/>
      <c r="C8" s="81"/>
      <c r="D8" s="81"/>
      <c r="E8" s="81"/>
    </row>
    <row r="9" spans="1:5" ht="24" customHeight="1">
      <c r="A9" s="83" t="s">
        <v>0</v>
      </c>
      <c r="B9" s="80"/>
      <c r="C9" s="11" t="s">
        <v>44</v>
      </c>
      <c r="D9" s="11" t="s">
        <v>45</v>
      </c>
      <c r="E9" s="5" t="s">
        <v>54</v>
      </c>
    </row>
    <row r="10" spans="1:5" ht="21" customHeight="1">
      <c r="A10" s="41" t="s">
        <v>4</v>
      </c>
      <c r="B10" s="42"/>
      <c r="C10" s="43" t="s">
        <v>41</v>
      </c>
      <c r="D10" s="44" t="s">
        <v>55</v>
      </c>
      <c r="E10" s="47">
        <f>SUM(E11:E14)</f>
        <v>9434.199999999999</v>
      </c>
    </row>
    <row r="11" spans="1:5" ht="27.75" customHeight="1">
      <c r="A11" s="88" t="s">
        <v>8</v>
      </c>
      <c r="B11" s="84"/>
      <c r="C11" s="12" t="s">
        <v>41</v>
      </c>
      <c r="D11" s="13" t="s">
        <v>42</v>
      </c>
      <c r="E11" s="6">
        <v>869</v>
      </c>
    </row>
    <row r="12" spans="1:5" ht="39" customHeight="1">
      <c r="A12" s="91" t="s">
        <v>11</v>
      </c>
      <c r="B12" s="92"/>
      <c r="C12" s="10" t="s">
        <v>41</v>
      </c>
      <c r="D12" s="10" t="s">
        <v>43</v>
      </c>
      <c r="E12" s="5">
        <v>7689.9</v>
      </c>
    </row>
    <row r="13" spans="1:5" ht="15" customHeight="1">
      <c r="A13" s="91" t="s">
        <v>105</v>
      </c>
      <c r="B13" s="92"/>
      <c r="C13" s="10" t="s">
        <v>41</v>
      </c>
      <c r="D13" s="10" t="s">
        <v>104</v>
      </c>
      <c r="E13" s="5">
        <v>24.3</v>
      </c>
    </row>
    <row r="14" spans="1:5" ht="15" customHeight="1">
      <c r="A14" s="95" t="s">
        <v>101</v>
      </c>
      <c r="B14" s="96"/>
      <c r="C14" s="10" t="s">
        <v>41</v>
      </c>
      <c r="D14" s="13" t="s">
        <v>106</v>
      </c>
      <c r="E14" s="5">
        <v>851</v>
      </c>
    </row>
    <row r="15" spans="1:5" ht="28.5" customHeight="1">
      <c r="A15" s="89" t="s">
        <v>61</v>
      </c>
      <c r="B15" s="90"/>
      <c r="C15" s="43" t="s">
        <v>51</v>
      </c>
      <c r="D15" s="44" t="s">
        <v>55</v>
      </c>
      <c r="E15" s="48">
        <f>SUM(E16:E17)</f>
        <v>110.2</v>
      </c>
    </row>
    <row r="16" spans="1:5" ht="27" customHeight="1">
      <c r="A16" s="99" t="s">
        <v>107</v>
      </c>
      <c r="B16" s="100"/>
      <c r="C16" s="39" t="s">
        <v>51</v>
      </c>
      <c r="D16" s="21" t="s">
        <v>49</v>
      </c>
      <c r="E16" s="23">
        <v>3</v>
      </c>
    </row>
    <row r="17" spans="1:5" ht="25.5" customHeight="1">
      <c r="A17" s="95" t="s">
        <v>62</v>
      </c>
      <c r="B17" s="96"/>
      <c r="C17" s="21" t="s">
        <v>51</v>
      </c>
      <c r="D17" s="22" t="s">
        <v>58</v>
      </c>
      <c r="E17" s="5">
        <v>107.2</v>
      </c>
    </row>
    <row r="18" spans="1:5" s="1" customFormat="1" ht="25.5" customHeight="1">
      <c r="A18" s="97" t="s">
        <v>14</v>
      </c>
      <c r="B18" s="98"/>
      <c r="C18" s="45" t="s">
        <v>43</v>
      </c>
      <c r="D18" s="45" t="s">
        <v>55</v>
      </c>
      <c r="E18" s="48">
        <f>SUM(E19:E20)</f>
        <v>23403.8</v>
      </c>
    </row>
    <row r="19" spans="1:5" s="14" customFormat="1" ht="25.5" customHeight="1">
      <c r="A19" s="105" t="s">
        <v>138</v>
      </c>
      <c r="B19" s="106"/>
      <c r="C19" s="73" t="s">
        <v>43</v>
      </c>
      <c r="D19" s="73" t="s">
        <v>49</v>
      </c>
      <c r="E19" s="74">
        <v>20008.1</v>
      </c>
    </row>
    <row r="20" spans="1:5" ht="15.75" customHeight="1">
      <c r="A20" s="91" t="s">
        <v>16</v>
      </c>
      <c r="B20" s="92"/>
      <c r="C20" s="10" t="s">
        <v>43</v>
      </c>
      <c r="D20" s="10" t="s">
        <v>59</v>
      </c>
      <c r="E20" s="5">
        <v>3395.7</v>
      </c>
    </row>
    <row r="21" spans="1:5" s="14" customFormat="1" ht="26.25" customHeight="1">
      <c r="A21" s="97" t="s">
        <v>18</v>
      </c>
      <c r="B21" s="98"/>
      <c r="C21" s="45" t="s">
        <v>47</v>
      </c>
      <c r="D21" s="45" t="s">
        <v>55</v>
      </c>
      <c r="E21" s="48">
        <f>SUM(E22:E25)</f>
        <v>13836.099999999999</v>
      </c>
    </row>
    <row r="22" spans="1:5" s="14" customFormat="1" ht="12.75">
      <c r="A22" s="93" t="s">
        <v>63</v>
      </c>
      <c r="B22" s="94"/>
      <c r="C22" s="10" t="s">
        <v>47</v>
      </c>
      <c r="D22" s="10" t="s">
        <v>41</v>
      </c>
      <c r="E22" s="23">
        <v>2040.5</v>
      </c>
    </row>
    <row r="23" spans="1:5" s="14" customFormat="1" ht="12.75">
      <c r="A23" s="93" t="s">
        <v>37</v>
      </c>
      <c r="B23" s="94"/>
      <c r="C23" s="10" t="s">
        <v>47</v>
      </c>
      <c r="D23" s="10" t="s">
        <v>42</v>
      </c>
      <c r="E23" s="23">
        <v>3546.5</v>
      </c>
    </row>
    <row r="24" spans="1:5" s="14" customFormat="1" ht="12.75">
      <c r="A24" s="93" t="s">
        <v>20</v>
      </c>
      <c r="B24" s="94"/>
      <c r="C24" s="10" t="s">
        <v>47</v>
      </c>
      <c r="D24" s="10" t="s">
        <v>51</v>
      </c>
      <c r="E24" s="5">
        <v>5166.4</v>
      </c>
    </row>
    <row r="25" spans="1:5" ht="15" customHeight="1">
      <c r="A25" s="91" t="s">
        <v>164</v>
      </c>
      <c r="B25" s="92"/>
      <c r="C25" s="10" t="s">
        <v>47</v>
      </c>
      <c r="D25" s="10" t="s">
        <v>47</v>
      </c>
      <c r="E25" s="5">
        <v>3082.7</v>
      </c>
    </row>
    <row r="26" spans="1:5" ht="27" customHeight="1">
      <c r="A26" s="89" t="s">
        <v>108</v>
      </c>
      <c r="B26" s="90"/>
      <c r="C26" s="45" t="s">
        <v>104</v>
      </c>
      <c r="D26" s="45" t="s">
        <v>55</v>
      </c>
      <c r="E26" s="47">
        <f>SUM(E27)</f>
        <v>24</v>
      </c>
    </row>
    <row r="27" spans="1:5" ht="15" customHeight="1">
      <c r="A27" s="95" t="s">
        <v>109</v>
      </c>
      <c r="B27" s="96"/>
      <c r="C27" s="37" t="s">
        <v>104</v>
      </c>
      <c r="D27" s="37" t="s">
        <v>104</v>
      </c>
      <c r="E27" s="6">
        <v>24</v>
      </c>
    </row>
    <row r="28" spans="1:5" s="15" customFormat="1" ht="30" customHeight="1">
      <c r="A28" s="109" t="s">
        <v>31</v>
      </c>
      <c r="B28" s="86"/>
      <c r="C28" s="43" t="s">
        <v>48</v>
      </c>
      <c r="D28" s="44" t="s">
        <v>55</v>
      </c>
      <c r="E28" s="47">
        <f>SUM(E29)</f>
        <v>12264.1</v>
      </c>
    </row>
    <row r="29" spans="1:5" ht="14.25" customHeight="1">
      <c r="A29" s="107" t="s">
        <v>33</v>
      </c>
      <c r="B29" s="108"/>
      <c r="C29" s="11" t="s">
        <v>48</v>
      </c>
      <c r="D29" s="11" t="s">
        <v>41</v>
      </c>
      <c r="E29" s="6">
        <v>12264.1</v>
      </c>
    </row>
    <row r="30" spans="1:5" ht="28.5" customHeight="1">
      <c r="A30" s="89" t="s">
        <v>26</v>
      </c>
      <c r="B30" s="90"/>
      <c r="C30" s="46" t="s">
        <v>50</v>
      </c>
      <c r="D30" s="46" t="s">
        <v>55</v>
      </c>
      <c r="E30" s="47">
        <f>SUM(E31:E32)</f>
        <v>115.8</v>
      </c>
    </row>
    <row r="31" spans="1:5" ht="15" customHeight="1">
      <c r="A31" s="105" t="s">
        <v>139</v>
      </c>
      <c r="B31" s="106"/>
      <c r="C31" s="75" t="s">
        <v>50</v>
      </c>
      <c r="D31" s="75" t="s">
        <v>41</v>
      </c>
      <c r="E31" s="76">
        <v>49.8</v>
      </c>
    </row>
    <row r="32" spans="1:5" ht="14.25" customHeight="1">
      <c r="A32" s="91" t="s">
        <v>28</v>
      </c>
      <c r="B32" s="92"/>
      <c r="C32" s="10" t="s">
        <v>50</v>
      </c>
      <c r="D32" s="10" t="s">
        <v>51</v>
      </c>
      <c r="E32" s="5">
        <v>66</v>
      </c>
    </row>
    <row r="33" spans="1:5" ht="22.5" customHeight="1">
      <c r="A33" s="97" t="s">
        <v>64</v>
      </c>
      <c r="B33" s="98"/>
      <c r="C33" s="45" t="s">
        <v>46</v>
      </c>
      <c r="D33" s="45" t="s">
        <v>55</v>
      </c>
      <c r="E33" s="48">
        <f>SUM(E34)</f>
        <v>34.3</v>
      </c>
    </row>
    <row r="34" spans="1:5" ht="12.75">
      <c r="A34" s="91" t="s">
        <v>64</v>
      </c>
      <c r="B34" s="92"/>
      <c r="C34" s="10" t="s">
        <v>46</v>
      </c>
      <c r="D34" s="10" t="s">
        <v>42</v>
      </c>
      <c r="E34" s="5">
        <v>34.3</v>
      </c>
    </row>
    <row r="35" spans="1:5" ht="23.25" customHeight="1">
      <c r="A35" s="97" t="s">
        <v>60</v>
      </c>
      <c r="B35" s="98"/>
      <c r="C35" s="45" t="s">
        <v>106</v>
      </c>
      <c r="D35" s="45" t="s">
        <v>55</v>
      </c>
      <c r="E35" s="48">
        <f>SUM(E36)</f>
        <v>2483</v>
      </c>
    </row>
    <row r="36" spans="1:5" ht="12.75">
      <c r="A36" s="91" t="s">
        <v>60</v>
      </c>
      <c r="B36" s="92"/>
      <c r="C36" s="10" t="s">
        <v>106</v>
      </c>
      <c r="D36" s="11" t="s">
        <v>41</v>
      </c>
      <c r="E36" s="5">
        <v>2483</v>
      </c>
    </row>
    <row r="37" spans="1:5" ht="18.75" customHeight="1">
      <c r="A37" s="103" t="s">
        <v>56</v>
      </c>
      <c r="B37" s="104"/>
      <c r="C37" s="40"/>
      <c r="D37" s="40"/>
      <c r="E37" s="49">
        <f>SUM(E10+E15+E18+E21+E26+E28+E30+E33+E35)</f>
        <v>61705.5</v>
      </c>
    </row>
    <row r="38" spans="1:5" ht="12.75">
      <c r="A38" s="17"/>
      <c r="B38" s="18"/>
      <c r="C38" s="19"/>
      <c r="D38" s="19"/>
      <c r="E38" s="20"/>
    </row>
    <row r="39" spans="1:5" ht="12.75">
      <c r="A39" s="17"/>
      <c r="B39" s="18"/>
      <c r="C39" s="19"/>
      <c r="D39" s="19"/>
      <c r="E39" s="20"/>
    </row>
    <row r="40" spans="1:5" ht="12.75">
      <c r="A40" s="17"/>
      <c r="B40" s="18"/>
      <c r="C40" s="19"/>
      <c r="D40" s="19"/>
      <c r="E40" s="20"/>
    </row>
    <row r="41" spans="1:5" ht="12.75">
      <c r="A41" s="17"/>
      <c r="B41" s="18"/>
      <c r="C41" s="19"/>
      <c r="D41" s="19"/>
      <c r="E41" s="20"/>
    </row>
    <row r="42" spans="1:5" ht="12.75">
      <c r="A42" s="17"/>
      <c r="B42" s="18"/>
      <c r="C42" s="19"/>
      <c r="D42" s="19"/>
      <c r="E42" s="20"/>
    </row>
    <row r="43" spans="1:5" ht="12.75">
      <c r="A43" s="17"/>
      <c r="B43" s="18"/>
      <c r="C43" s="19"/>
      <c r="D43" s="19"/>
      <c r="E43" s="20"/>
    </row>
    <row r="44" spans="1:5" ht="12.75">
      <c r="A44" s="17"/>
      <c r="B44" s="18"/>
      <c r="C44" s="19"/>
      <c r="D44" s="19"/>
      <c r="E44" s="20"/>
    </row>
    <row r="45" spans="1:5" ht="12.75">
      <c r="A45" s="17"/>
      <c r="B45" s="18"/>
      <c r="C45" s="19"/>
      <c r="D45" s="19"/>
      <c r="E45" s="20"/>
    </row>
    <row r="46" spans="1:5" ht="12.75">
      <c r="A46" s="17"/>
      <c r="B46" s="18"/>
      <c r="C46" s="19"/>
      <c r="D46" s="19"/>
      <c r="E46" s="20"/>
    </row>
    <row r="47" spans="1:5" ht="12.75">
      <c r="A47" s="17"/>
      <c r="B47" s="18"/>
      <c r="C47" s="19"/>
      <c r="D47" s="19"/>
      <c r="E47" s="20"/>
    </row>
    <row r="48" spans="1:4" ht="12.75">
      <c r="A48" s="101"/>
      <c r="B48" s="102"/>
      <c r="C48" s="8"/>
      <c r="D48" s="9"/>
    </row>
    <row r="49" spans="4:5" ht="15.75">
      <c r="D49" s="16"/>
      <c r="E49" s="16"/>
    </row>
    <row r="50" spans="4:5" ht="15.75">
      <c r="D50" s="16"/>
      <c r="E50" s="16"/>
    </row>
    <row r="51" spans="4:5" ht="15.75">
      <c r="D51" s="16"/>
      <c r="E51" s="16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</sheetData>
  <sheetProtection/>
  <mergeCells count="34">
    <mergeCell ref="B2:E2"/>
    <mergeCell ref="A11:B11"/>
    <mergeCell ref="A4:E4"/>
    <mergeCell ref="A6:E6"/>
    <mergeCell ref="A9:B9"/>
    <mergeCell ref="A5:E5"/>
    <mergeCell ref="A8:E8"/>
    <mergeCell ref="A12:B12"/>
    <mergeCell ref="A29:B29"/>
    <mergeCell ref="A28:B28"/>
    <mergeCell ref="A25:B25"/>
    <mergeCell ref="A21:B21"/>
    <mergeCell ref="A19:B19"/>
    <mergeCell ref="A14:B14"/>
    <mergeCell ref="A32:B32"/>
    <mergeCell ref="A48:B48"/>
    <mergeCell ref="A37:B37"/>
    <mergeCell ref="A13:B13"/>
    <mergeCell ref="A35:B35"/>
    <mergeCell ref="A36:B36"/>
    <mergeCell ref="A31:B31"/>
    <mergeCell ref="A24:B24"/>
    <mergeCell ref="A26:B26"/>
    <mergeCell ref="A27:B27"/>
    <mergeCell ref="A30:B30"/>
    <mergeCell ref="A34:B34"/>
    <mergeCell ref="A15:B15"/>
    <mergeCell ref="A22:B22"/>
    <mergeCell ref="A17:B17"/>
    <mergeCell ref="A20:B20"/>
    <mergeCell ref="A18:B18"/>
    <mergeCell ref="A16:B16"/>
    <mergeCell ref="A33:B33"/>
    <mergeCell ref="A23:B23"/>
  </mergeCells>
  <printOptions/>
  <pageMargins left="0.7874015748031497" right="0.35433070866141736" top="0.5118110236220472" bottom="0" header="0.2755905511811024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1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2" max="2" width="39.75390625" style="0" customWidth="1"/>
    <col min="3" max="3" width="9.125" style="2" customWidth="1"/>
    <col min="4" max="4" width="5.125" style="2" customWidth="1"/>
    <col min="5" max="5" width="8.375" style="2" customWidth="1"/>
    <col min="6" max="6" width="6.625" style="2" customWidth="1"/>
    <col min="7" max="7" width="8.00390625" style="2" customWidth="1"/>
    <col min="8" max="8" width="5.375" style="2" customWidth="1"/>
    <col min="9" max="9" width="15.75390625" style="4" customWidth="1"/>
  </cols>
  <sheetData>
    <row r="1" ht="15.75">
      <c r="H1" s="16" t="s">
        <v>171</v>
      </c>
    </row>
    <row r="2" spans="6:9" ht="15.75">
      <c r="F2" s="270" t="s">
        <v>173</v>
      </c>
      <c r="G2" s="270"/>
      <c r="H2" s="270"/>
      <c r="I2" s="270"/>
    </row>
    <row r="3" ht="15.75">
      <c r="G3" s="16" t="s">
        <v>172</v>
      </c>
    </row>
    <row r="4" spans="1:9" ht="12.75">
      <c r="A4" s="85" t="s">
        <v>39</v>
      </c>
      <c r="B4" s="85"/>
      <c r="C4" s="85"/>
      <c r="D4" s="85"/>
      <c r="E4" s="85"/>
      <c r="F4" s="85"/>
      <c r="G4" s="85"/>
      <c r="H4" s="85"/>
      <c r="I4" s="85"/>
    </row>
    <row r="5" spans="1:9" ht="12.75">
      <c r="A5" s="7" t="s">
        <v>140</v>
      </c>
      <c r="B5" s="7"/>
      <c r="D5" s="7"/>
      <c r="E5" s="7"/>
      <c r="F5" s="7"/>
      <c r="G5" s="7"/>
      <c r="H5" s="7"/>
      <c r="I5" s="7"/>
    </row>
    <row r="6" spans="1:9" ht="12.75">
      <c r="A6" s="82" t="s">
        <v>52</v>
      </c>
      <c r="B6" s="82"/>
      <c r="C6" s="82"/>
      <c r="D6" s="82"/>
      <c r="E6" s="82"/>
      <c r="F6" s="82"/>
      <c r="G6" s="82"/>
      <c r="H6" s="82"/>
      <c r="I6" s="82"/>
    </row>
    <row r="7" spans="2:9" ht="12.75">
      <c r="B7" s="1"/>
      <c r="C7" s="3"/>
      <c r="D7" s="3"/>
      <c r="E7" s="3"/>
      <c r="F7" s="3"/>
      <c r="I7" s="4" t="s">
        <v>53</v>
      </c>
    </row>
    <row r="8" spans="1:9" ht="24" customHeight="1">
      <c r="A8" s="83" t="s">
        <v>0</v>
      </c>
      <c r="B8" s="80"/>
      <c r="C8" s="155" t="s">
        <v>1</v>
      </c>
      <c r="D8" s="156"/>
      <c r="E8" s="155" t="s">
        <v>2</v>
      </c>
      <c r="F8" s="156"/>
      <c r="G8" s="264" t="s">
        <v>3</v>
      </c>
      <c r="H8" s="264"/>
      <c r="I8" s="5" t="s">
        <v>54</v>
      </c>
    </row>
    <row r="9" spans="1:9" ht="51.75" customHeight="1">
      <c r="A9" s="265" t="s">
        <v>40</v>
      </c>
      <c r="B9" s="266"/>
      <c r="C9" s="267"/>
      <c r="D9" s="267"/>
      <c r="E9" s="268"/>
      <c r="F9" s="269"/>
      <c r="G9" s="267"/>
      <c r="H9" s="267"/>
      <c r="I9" s="52">
        <f>SUM(I10+I29+I36+I61+I87+I98)</f>
        <v>44278.40000000001</v>
      </c>
    </row>
    <row r="10" spans="1:9" ht="17.25" customHeight="1">
      <c r="A10" s="53" t="s">
        <v>4</v>
      </c>
      <c r="B10" s="54"/>
      <c r="C10" s="147" t="s">
        <v>5</v>
      </c>
      <c r="D10" s="147"/>
      <c r="E10" s="188"/>
      <c r="F10" s="189"/>
      <c r="G10" s="194"/>
      <c r="H10" s="195"/>
      <c r="I10" s="55">
        <f>SUM(I11+I15+I22+I25)</f>
        <v>9434.199999999999</v>
      </c>
    </row>
    <row r="11" spans="1:9" ht="37.5" customHeight="1">
      <c r="A11" s="232" t="s">
        <v>8</v>
      </c>
      <c r="B11" s="233"/>
      <c r="C11" s="164" t="s">
        <v>9</v>
      </c>
      <c r="D11" s="164"/>
      <c r="E11" s="172" t="s">
        <v>6</v>
      </c>
      <c r="F11" s="173"/>
      <c r="G11" s="164" t="s">
        <v>7</v>
      </c>
      <c r="H11" s="164"/>
      <c r="I11" s="51">
        <v>869</v>
      </c>
    </row>
    <row r="12" spans="1:9" ht="25.5" customHeight="1">
      <c r="A12" s="88" t="s">
        <v>10</v>
      </c>
      <c r="B12" s="161"/>
      <c r="C12" s="150" t="s">
        <v>9</v>
      </c>
      <c r="D12" s="150"/>
      <c r="E12" s="153" t="s">
        <v>65</v>
      </c>
      <c r="F12" s="154"/>
      <c r="G12" s="150" t="s">
        <v>7</v>
      </c>
      <c r="H12" s="150"/>
      <c r="I12" s="24">
        <v>869</v>
      </c>
    </row>
    <row r="13" spans="1:9" ht="12.75">
      <c r="A13" s="88" t="s">
        <v>66</v>
      </c>
      <c r="B13" s="161"/>
      <c r="C13" s="150" t="s">
        <v>9</v>
      </c>
      <c r="D13" s="150"/>
      <c r="E13" s="153" t="s">
        <v>67</v>
      </c>
      <c r="F13" s="154"/>
      <c r="G13" s="150" t="s">
        <v>7</v>
      </c>
      <c r="H13" s="150"/>
      <c r="I13" s="24">
        <v>869</v>
      </c>
    </row>
    <row r="14" spans="1:9" ht="24.75" customHeight="1">
      <c r="A14" s="88" t="s">
        <v>68</v>
      </c>
      <c r="B14" s="161"/>
      <c r="C14" s="150" t="s">
        <v>9</v>
      </c>
      <c r="D14" s="150"/>
      <c r="E14" s="153" t="s">
        <v>67</v>
      </c>
      <c r="F14" s="154"/>
      <c r="G14" s="148">
        <v>500</v>
      </c>
      <c r="H14" s="149"/>
      <c r="I14" s="24">
        <v>869</v>
      </c>
    </row>
    <row r="15" spans="1:9" ht="49.5" customHeight="1">
      <c r="A15" s="232" t="s">
        <v>11</v>
      </c>
      <c r="B15" s="233"/>
      <c r="C15" s="164" t="s">
        <v>12</v>
      </c>
      <c r="D15" s="164"/>
      <c r="E15" s="172" t="s">
        <v>6</v>
      </c>
      <c r="F15" s="173"/>
      <c r="G15" s="164" t="s">
        <v>7</v>
      </c>
      <c r="H15" s="164"/>
      <c r="I15" s="56">
        <f>I17+I20</f>
        <v>7689.9</v>
      </c>
    </row>
    <row r="16" spans="1:9" ht="53.25" customHeight="1">
      <c r="A16" s="88" t="s">
        <v>69</v>
      </c>
      <c r="B16" s="161"/>
      <c r="C16" s="150" t="s">
        <v>12</v>
      </c>
      <c r="D16" s="150"/>
      <c r="E16" s="153" t="s">
        <v>65</v>
      </c>
      <c r="F16" s="154"/>
      <c r="G16" s="150" t="s">
        <v>7</v>
      </c>
      <c r="H16" s="150"/>
      <c r="I16" s="24">
        <v>7647.9</v>
      </c>
    </row>
    <row r="17" spans="1:9" ht="12.75">
      <c r="A17" s="88" t="s">
        <v>13</v>
      </c>
      <c r="B17" s="161"/>
      <c r="C17" s="150" t="s">
        <v>12</v>
      </c>
      <c r="D17" s="150"/>
      <c r="E17" s="153" t="s">
        <v>70</v>
      </c>
      <c r="F17" s="154"/>
      <c r="G17" s="150" t="s">
        <v>7</v>
      </c>
      <c r="H17" s="150"/>
      <c r="I17" s="25">
        <v>7647.9</v>
      </c>
    </row>
    <row r="18" spans="1:9" ht="27.75" customHeight="1">
      <c r="A18" s="88" t="s">
        <v>68</v>
      </c>
      <c r="B18" s="161"/>
      <c r="C18" s="150" t="s">
        <v>12</v>
      </c>
      <c r="D18" s="150"/>
      <c r="E18" s="153" t="s">
        <v>70</v>
      </c>
      <c r="F18" s="154"/>
      <c r="G18" s="148">
        <v>500</v>
      </c>
      <c r="H18" s="149"/>
      <c r="I18" s="24">
        <v>7647.9</v>
      </c>
    </row>
    <row r="19" spans="1:9" ht="27.75" customHeight="1">
      <c r="A19" s="95" t="s">
        <v>23</v>
      </c>
      <c r="B19" s="96"/>
      <c r="C19" s="155" t="s">
        <v>12</v>
      </c>
      <c r="D19" s="156"/>
      <c r="E19" s="155" t="s">
        <v>123</v>
      </c>
      <c r="F19" s="156"/>
      <c r="G19" s="155" t="s">
        <v>7</v>
      </c>
      <c r="H19" s="156"/>
      <c r="I19" s="24">
        <v>42</v>
      </c>
    </row>
    <row r="20" spans="1:9" ht="27.75" customHeight="1">
      <c r="A20" s="95" t="s">
        <v>165</v>
      </c>
      <c r="B20" s="96"/>
      <c r="C20" s="155" t="s">
        <v>12</v>
      </c>
      <c r="D20" s="156"/>
      <c r="E20" s="155" t="s">
        <v>124</v>
      </c>
      <c r="F20" s="156"/>
      <c r="G20" s="155" t="s">
        <v>7</v>
      </c>
      <c r="H20" s="156"/>
      <c r="I20" s="24">
        <v>42</v>
      </c>
    </row>
    <row r="21" spans="1:9" ht="27.75" customHeight="1">
      <c r="A21" s="88" t="s">
        <v>68</v>
      </c>
      <c r="B21" s="161"/>
      <c r="C21" s="155" t="s">
        <v>12</v>
      </c>
      <c r="D21" s="156"/>
      <c r="E21" s="155" t="s">
        <v>124</v>
      </c>
      <c r="F21" s="156"/>
      <c r="G21" s="155" t="s">
        <v>77</v>
      </c>
      <c r="H21" s="156"/>
      <c r="I21" s="24">
        <v>42</v>
      </c>
    </row>
    <row r="22" spans="1:9" ht="18" customHeight="1">
      <c r="A22" s="232" t="s">
        <v>105</v>
      </c>
      <c r="B22" s="233"/>
      <c r="C22" s="164" t="s">
        <v>110</v>
      </c>
      <c r="D22" s="164"/>
      <c r="E22" s="172" t="s">
        <v>6</v>
      </c>
      <c r="F22" s="173"/>
      <c r="G22" s="164" t="s">
        <v>7</v>
      </c>
      <c r="H22" s="164"/>
      <c r="I22" s="56">
        <v>24.3</v>
      </c>
    </row>
    <row r="23" spans="1:9" ht="15.75" customHeight="1">
      <c r="A23" s="88" t="s">
        <v>111</v>
      </c>
      <c r="B23" s="161"/>
      <c r="C23" s="150" t="s">
        <v>110</v>
      </c>
      <c r="D23" s="150"/>
      <c r="E23" s="153" t="s">
        <v>112</v>
      </c>
      <c r="F23" s="154"/>
      <c r="G23" s="150" t="s">
        <v>7</v>
      </c>
      <c r="H23" s="150"/>
      <c r="I23" s="24">
        <v>24.3</v>
      </c>
    </row>
    <row r="24" spans="1:9" ht="30.75" customHeight="1">
      <c r="A24" s="88" t="s">
        <v>113</v>
      </c>
      <c r="B24" s="161"/>
      <c r="C24" s="150" t="s">
        <v>110</v>
      </c>
      <c r="D24" s="150"/>
      <c r="E24" s="153" t="s">
        <v>112</v>
      </c>
      <c r="F24" s="154"/>
      <c r="G24" s="150" t="s">
        <v>77</v>
      </c>
      <c r="H24" s="150"/>
      <c r="I24" s="24">
        <v>24.3</v>
      </c>
    </row>
    <row r="25" spans="1:9" ht="12.75">
      <c r="A25" s="170" t="s">
        <v>101</v>
      </c>
      <c r="B25" s="171"/>
      <c r="C25" s="164" t="s">
        <v>114</v>
      </c>
      <c r="D25" s="164"/>
      <c r="E25" s="172" t="s">
        <v>6</v>
      </c>
      <c r="F25" s="173"/>
      <c r="G25" s="164" t="s">
        <v>7</v>
      </c>
      <c r="H25" s="164"/>
      <c r="I25" s="57">
        <v>851</v>
      </c>
    </row>
    <row r="26" spans="1:9" ht="27" customHeight="1">
      <c r="A26" s="95" t="s">
        <v>115</v>
      </c>
      <c r="B26" s="96"/>
      <c r="C26" s="150" t="s">
        <v>114</v>
      </c>
      <c r="D26" s="150"/>
      <c r="E26" s="153" t="s">
        <v>116</v>
      </c>
      <c r="F26" s="154"/>
      <c r="G26" s="150" t="s">
        <v>7</v>
      </c>
      <c r="H26" s="150"/>
      <c r="I26" s="50">
        <v>851</v>
      </c>
    </row>
    <row r="27" spans="1:9" ht="39.75" customHeight="1">
      <c r="A27" s="95" t="s">
        <v>102</v>
      </c>
      <c r="B27" s="96"/>
      <c r="C27" s="150" t="s">
        <v>114</v>
      </c>
      <c r="D27" s="150"/>
      <c r="E27" s="153" t="s">
        <v>100</v>
      </c>
      <c r="F27" s="154"/>
      <c r="G27" s="150" t="s">
        <v>7</v>
      </c>
      <c r="H27" s="150"/>
      <c r="I27" s="50">
        <v>851</v>
      </c>
    </row>
    <row r="28" spans="1:9" ht="25.5" customHeight="1">
      <c r="A28" s="95" t="s">
        <v>68</v>
      </c>
      <c r="B28" s="96"/>
      <c r="C28" s="150" t="s">
        <v>114</v>
      </c>
      <c r="D28" s="150"/>
      <c r="E28" s="153" t="s">
        <v>100</v>
      </c>
      <c r="F28" s="154"/>
      <c r="G28" s="155" t="s">
        <v>77</v>
      </c>
      <c r="H28" s="156"/>
      <c r="I28" s="50">
        <v>851</v>
      </c>
    </row>
    <row r="29" spans="1:9" ht="27" customHeight="1">
      <c r="A29" s="186" t="s">
        <v>61</v>
      </c>
      <c r="B29" s="187"/>
      <c r="C29" s="147" t="s">
        <v>73</v>
      </c>
      <c r="D29" s="147"/>
      <c r="E29" s="188"/>
      <c r="F29" s="189"/>
      <c r="G29" s="147"/>
      <c r="H29" s="147"/>
      <c r="I29" s="61">
        <f>SUM(I30+I33)</f>
        <v>110.2</v>
      </c>
    </row>
    <row r="30" spans="1:9" ht="42" customHeight="1">
      <c r="A30" s="262" t="s">
        <v>118</v>
      </c>
      <c r="B30" s="263"/>
      <c r="C30" s="168" t="s">
        <v>117</v>
      </c>
      <c r="D30" s="169"/>
      <c r="E30" s="165" t="s">
        <v>6</v>
      </c>
      <c r="F30" s="166"/>
      <c r="G30" s="164" t="s">
        <v>7</v>
      </c>
      <c r="H30" s="164"/>
      <c r="I30" s="59">
        <v>3</v>
      </c>
    </row>
    <row r="31" spans="1:9" ht="29.25" customHeight="1">
      <c r="A31" s="93" t="s">
        <v>119</v>
      </c>
      <c r="B31" s="94"/>
      <c r="C31" s="155" t="s">
        <v>117</v>
      </c>
      <c r="D31" s="156"/>
      <c r="E31" s="83">
        <v>2180100</v>
      </c>
      <c r="F31" s="80"/>
      <c r="G31" s="155" t="s">
        <v>7</v>
      </c>
      <c r="H31" s="156"/>
      <c r="I31" s="58">
        <v>3</v>
      </c>
    </row>
    <row r="32" spans="1:9" ht="42.75" customHeight="1">
      <c r="A32" s="93" t="s">
        <v>120</v>
      </c>
      <c r="B32" s="94"/>
      <c r="C32" s="155" t="s">
        <v>117</v>
      </c>
      <c r="D32" s="156"/>
      <c r="E32" s="83">
        <v>2180100</v>
      </c>
      <c r="F32" s="80"/>
      <c r="G32" s="155" t="s">
        <v>77</v>
      </c>
      <c r="H32" s="156"/>
      <c r="I32" s="58">
        <v>3</v>
      </c>
    </row>
    <row r="33" spans="1:9" ht="26.25" customHeight="1">
      <c r="A33" s="258" t="s">
        <v>62</v>
      </c>
      <c r="B33" s="259"/>
      <c r="C33" s="168" t="s">
        <v>74</v>
      </c>
      <c r="D33" s="169"/>
      <c r="E33" s="165" t="s">
        <v>6</v>
      </c>
      <c r="F33" s="166"/>
      <c r="G33" s="164" t="s">
        <v>7</v>
      </c>
      <c r="H33" s="164"/>
      <c r="I33" s="60">
        <v>107.2</v>
      </c>
    </row>
    <row r="34" spans="1:9" ht="40.5" customHeight="1">
      <c r="A34" s="107" t="s">
        <v>75</v>
      </c>
      <c r="B34" s="108"/>
      <c r="C34" s="155" t="s">
        <v>74</v>
      </c>
      <c r="D34" s="156"/>
      <c r="E34" s="83">
        <v>2470000</v>
      </c>
      <c r="F34" s="80"/>
      <c r="G34" s="155" t="s">
        <v>7</v>
      </c>
      <c r="H34" s="156"/>
      <c r="I34" s="35">
        <v>107.2</v>
      </c>
    </row>
    <row r="35" spans="1:9" ht="27" customHeight="1">
      <c r="A35" s="88" t="s">
        <v>76</v>
      </c>
      <c r="B35" s="161"/>
      <c r="C35" s="155" t="s">
        <v>74</v>
      </c>
      <c r="D35" s="156"/>
      <c r="E35" s="83">
        <v>2470000</v>
      </c>
      <c r="F35" s="80"/>
      <c r="G35" s="155" t="s">
        <v>77</v>
      </c>
      <c r="H35" s="156"/>
      <c r="I35" s="35">
        <v>107.2</v>
      </c>
    </row>
    <row r="36" spans="1:9" ht="15">
      <c r="A36" s="186" t="s">
        <v>14</v>
      </c>
      <c r="B36" s="187"/>
      <c r="C36" s="147" t="s">
        <v>15</v>
      </c>
      <c r="D36" s="147"/>
      <c r="E36" s="251"/>
      <c r="F36" s="252"/>
      <c r="G36" s="253"/>
      <c r="H36" s="253"/>
      <c r="I36" s="71">
        <f>I37+I52</f>
        <v>21381.800000000007</v>
      </c>
    </row>
    <row r="37" spans="1:9" ht="12.75">
      <c r="A37" s="262" t="s">
        <v>138</v>
      </c>
      <c r="B37" s="263"/>
      <c r="C37" s="254" t="s">
        <v>141</v>
      </c>
      <c r="D37" s="255"/>
      <c r="E37" s="254" t="s">
        <v>6</v>
      </c>
      <c r="F37" s="255"/>
      <c r="G37" s="254" t="s">
        <v>7</v>
      </c>
      <c r="H37" s="255"/>
      <c r="I37" s="59">
        <f>I38+I40+I42+I44+I46+I48+I50</f>
        <v>20008.100000000006</v>
      </c>
    </row>
    <row r="38" spans="1:9" ht="67.5" customHeight="1">
      <c r="A38" s="93" t="s">
        <v>142</v>
      </c>
      <c r="B38" s="94"/>
      <c r="C38" s="256" t="s">
        <v>141</v>
      </c>
      <c r="D38" s="257"/>
      <c r="E38" s="256" t="s">
        <v>143</v>
      </c>
      <c r="F38" s="257"/>
      <c r="G38" s="256" t="s">
        <v>7</v>
      </c>
      <c r="H38" s="257"/>
      <c r="I38" s="58">
        <v>1306</v>
      </c>
    </row>
    <row r="39" spans="1:9" ht="29.25" customHeight="1">
      <c r="A39" s="88" t="s">
        <v>76</v>
      </c>
      <c r="B39" s="161"/>
      <c r="C39" s="256" t="s">
        <v>141</v>
      </c>
      <c r="D39" s="257"/>
      <c r="E39" s="256" t="s">
        <v>143</v>
      </c>
      <c r="F39" s="257"/>
      <c r="G39" s="256" t="s">
        <v>77</v>
      </c>
      <c r="H39" s="257"/>
      <c r="I39" s="58">
        <v>1306</v>
      </c>
    </row>
    <row r="40" spans="1:9" ht="80.25" customHeight="1">
      <c r="A40" s="93" t="s">
        <v>144</v>
      </c>
      <c r="B40" s="94"/>
      <c r="C40" s="256" t="s">
        <v>141</v>
      </c>
      <c r="D40" s="257"/>
      <c r="E40" s="256" t="s">
        <v>143</v>
      </c>
      <c r="F40" s="257"/>
      <c r="G40" s="256" t="s">
        <v>7</v>
      </c>
      <c r="H40" s="257"/>
      <c r="I40" s="58">
        <v>1623</v>
      </c>
    </row>
    <row r="41" spans="1:9" ht="30" customHeight="1">
      <c r="A41" s="88" t="s">
        <v>76</v>
      </c>
      <c r="B41" s="161"/>
      <c r="C41" s="256" t="s">
        <v>141</v>
      </c>
      <c r="D41" s="257"/>
      <c r="E41" s="256" t="s">
        <v>143</v>
      </c>
      <c r="F41" s="257"/>
      <c r="G41" s="256" t="s">
        <v>77</v>
      </c>
      <c r="H41" s="257"/>
      <c r="I41" s="58">
        <v>1623</v>
      </c>
    </row>
    <row r="42" spans="1:9" ht="39" customHeight="1">
      <c r="A42" s="93" t="s">
        <v>145</v>
      </c>
      <c r="B42" s="94"/>
      <c r="C42" s="256" t="s">
        <v>141</v>
      </c>
      <c r="D42" s="257"/>
      <c r="E42" s="256" t="s">
        <v>146</v>
      </c>
      <c r="F42" s="257"/>
      <c r="G42" s="256" t="s">
        <v>7</v>
      </c>
      <c r="H42" s="257"/>
      <c r="I42" s="58">
        <v>13326.4</v>
      </c>
    </row>
    <row r="43" spans="1:9" ht="29.25" customHeight="1">
      <c r="A43" s="88" t="s">
        <v>76</v>
      </c>
      <c r="B43" s="161"/>
      <c r="C43" s="256" t="s">
        <v>141</v>
      </c>
      <c r="D43" s="257"/>
      <c r="E43" s="256" t="s">
        <v>146</v>
      </c>
      <c r="F43" s="257"/>
      <c r="G43" s="256" t="s">
        <v>77</v>
      </c>
      <c r="H43" s="257"/>
      <c r="I43" s="58">
        <v>13326.4</v>
      </c>
    </row>
    <row r="44" spans="1:9" ht="43.5" customHeight="1">
      <c r="A44" s="107" t="s">
        <v>87</v>
      </c>
      <c r="B44" s="108"/>
      <c r="C44" s="256" t="s">
        <v>141</v>
      </c>
      <c r="D44" s="257"/>
      <c r="E44" s="256" t="s">
        <v>147</v>
      </c>
      <c r="F44" s="257"/>
      <c r="G44" s="256" t="s">
        <v>7</v>
      </c>
      <c r="H44" s="257"/>
      <c r="I44" s="58">
        <v>2641.5</v>
      </c>
    </row>
    <row r="45" spans="1:9" ht="24.75" customHeight="1">
      <c r="A45" s="88" t="s">
        <v>76</v>
      </c>
      <c r="B45" s="161"/>
      <c r="C45" s="256" t="s">
        <v>141</v>
      </c>
      <c r="D45" s="257"/>
      <c r="E45" s="256" t="s">
        <v>147</v>
      </c>
      <c r="F45" s="257"/>
      <c r="G45" s="256" t="s">
        <v>77</v>
      </c>
      <c r="H45" s="257"/>
      <c r="I45" s="58">
        <v>2641.5</v>
      </c>
    </row>
    <row r="46" spans="1:9" ht="39.75" customHeight="1">
      <c r="A46" s="107" t="s">
        <v>168</v>
      </c>
      <c r="B46" s="108"/>
      <c r="C46" s="256" t="s">
        <v>141</v>
      </c>
      <c r="D46" s="257"/>
      <c r="E46" s="256" t="s">
        <v>148</v>
      </c>
      <c r="F46" s="257"/>
      <c r="G46" s="256" t="s">
        <v>7</v>
      </c>
      <c r="H46" s="257"/>
      <c r="I46" s="58">
        <v>191.4</v>
      </c>
    </row>
    <row r="47" spans="1:9" ht="26.25" customHeight="1">
      <c r="A47" s="88" t="s">
        <v>76</v>
      </c>
      <c r="B47" s="161"/>
      <c r="C47" s="256" t="s">
        <v>141</v>
      </c>
      <c r="D47" s="257"/>
      <c r="E47" s="256" t="s">
        <v>148</v>
      </c>
      <c r="F47" s="257"/>
      <c r="G47" s="256" t="s">
        <v>77</v>
      </c>
      <c r="H47" s="257"/>
      <c r="I47" s="58">
        <v>191.4</v>
      </c>
    </row>
    <row r="48" spans="1:9" ht="69" customHeight="1">
      <c r="A48" s="93" t="s">
        <v>167</v>
      </c>
      <c r="B48" s="94"/>
      <c r="C48" s="256" t="s">
        <v>141</v>
      </c>
      <c r="D48" s="257"/>
      <c r="E48" s="256" t="s">
        <v>149</v>
      </c>
      <c r="F48" s="257"/>
      <c r="G48" s="256" t="s">
        <v>7</v>
      </c>
      <c r="H48" s="257"/>
      <c r="I48" s="58">
        <v>524.4</v>
      </c>
    </row>
    <row r="49" spans="1:9" ht="26.25" customHeight="1">
      <c r="A49" s="88" t="s">
        <v>76</v>
      </c>
      <c r="B49" s="161"/>
      <c r="C49" s="256" t="s">
        <v>141</v>
      </c>
      <c r="D49" s="257"/>
      <c r="E49" s="256" t="s">
        <v>149</v>
      </c>
      <c r="F49" s="257"/>
      <c r="G49" s="256" t="s">
        <v>77</v>
      </c>
      <c r="H49" s="257"/>
      <c r="I49" s="58">
        <v>524.4</v>
      </c>
    </row>
    <row r="50" spans="1:9" ht="93" customHeight="1">
      <c r="A50" s="93" t="s">
        <v>166</v>
      </c>
      <c r="B50" s="94"/>
      <c r="C50" s="256" t="s">
        <v>141</v>
      </c>
      <c r="D50" s="257"/>
      <c r="E50" s="256" t="s">
        <v>149</v>
      </c>
      <c r="F50" s="257"/>
      <c r="G50" s="256" t="s">
        <v>7</v>
      </c>
      <c r="H50" s="257"/>
      <c r="I50" s="58">
        <v>395.4</v>
      </c>
    </row>
    <row r="51" spans="1:9" ht="24.75" customHeight="1">
      <c r="A51" s="88" t="s">
        <v>76</v>
      </c>
      <c r="B51" s="161"/>
      <c r="C51" s="256" t="s">
        <v>141</v>
      </c>
      <c r="D51" s="257"/>
      <c r="E51" s="256" t="s">
        <v>149</v>
      </c>
      <c r="F51" s="257"/>
      <c r="G51" s="256" t="s">
        <v>77</v>
      </c>
      <c r="H51" s="257"/>
      <c r="I51" s="58">
        <v>395.4</v>
      </c>
    </row>
    <row r="52" spans="1:9" ht="12.75">
      <c r="A52" s="232" t="s">
        <v>16</v>
      </c>
      <c r="B52" s="233"/>
      <c r="C52" s="164" t="s">
        <v>78</v>
      </c>
      <c r="D52" s="164"/>
      <c r="E52" s="172" t="s">
        <v>6</v>
      </c>
      <c r="F52" s="173"/>
      <c r="G52" s="164" t="s">
        <v>7</v>
      </c>
      <c r="H52" s="164"/>
      <c r="I52" s="60">
        <f>SUM(I53+I59)+I55+I57</f>
        <v>1373.7</v>
      </c>
    </row>
    <row r="53" spans="1:9" ht="27.75" customHeight="1">
      <c r="A53" s="95" t="s">
        <v>17</v>
      </c>
      <c r="B53" s="96"/>
      <c r="C53" s="150" t="s">
        <v>78</v>
      </c>
      <c r="D53" s="150"/>
      <c r="E53" s="148">
        <v>3380000</v>
      </c>
      <c r="F53" s="149"/>
      <c r="G53" s="150" t="s">
        <v>7</v>
      </c>
      <c r="H53" s="150"/>
      <c r="I53" s="24">
        <v>71.7</v>
      </c>
    </row>
    <row r="54" spans="1:9" ht="27.75" customHeight="1">
      <c r="A54" s="88" t="s">
        <v>76</v>
      </c>
      <c r="B54" s="161"/>
      <c r="C54" s="150" t="s">
        <v>78</v>
      </c>
      <c r="D54" s="150"/>
      <c r="E54" s="148">
        <v>3380000</v>
      </c>
      <c r="F54" s="149"/>
      <c r="G54" s="155" t="s">
        <v>77</v>
      </c>
      <c r="H54" s="156"/>
      <c r="I54" s="24">
        <v>71.4</v>
      </c>
    </row>
    <row r="55" spans="1:9" ht="43.5" customHeight="1">
      <c r="A55" s="95" t="s">
        <v>150</v>
      </c>
      <c r="B55" s="96"/>
      <c r="C55" s="155" t="s">
        <v>78</v>
      </c>
      <c r="D55" s="156"/>
      <c r="E55" s="83">
        <v>3380001</v>
      </c>
      <c r="F55" s="80"/>
      <c r="G55" s="155" t="s">
        <v>7</v>
      </c>
      <c r="H55" s="156"/>
      <c r="I55" s="24">
        <v>1002</v>
      </c>
    </row>
    <row r="56" spans="1:9" ht="27.75" customHeight="1">
      <c r="A56" s="88" t="s">
        <v>76</v>
      </c>
      <c r="B56" s="161"/>
      <c r="C56" s="155" t="s">
        <v>78</v>
      </c>
      <c r="D56" s="156"/>
      <c r="E56" s="83">
        <v>3380001</v>
      </c>
      <c r="F56" s="80"/>
      <c r="G56" s="155" t="s">
        <v>77</v>
      </c>
      <c r="H56" s="156"/>
      <c r="I56" s="24">
        <v>1002</v>
      </c>
    </row>
    <row r="57" spans="1:9" ht="40.5" customHeight="1">
      <c r="A57" s="95" t="s">
        <v>151</v>
      </c>
      <c r="B57" s="96"/>
      <c r="C57" s="155" t="s">
        <v>78</v>
      </c>
      <c r="D57" s="156"/>
      <c r="E57" s="83">
        <v>3380002</v>
      </c>
      <c r="F57" s="80"/>
      <c r="G57" s="155" t="s">
        <v>7</v>
      </c>
      <c r="H57" s="156"/>
      <c r="I57" s="24">
        <v>9</v>
      </c>
    </row>
    <row r="58" spans="1:9" ht="27.75" customHeight="1">
      <c r="A58" s="88" t="s">
        <v>76</v>
      </c>
      <c r="B58" s="161"/>
      <c r="C58" s="155" t="s">
        <v>78</v>
      </c>
      <c r="D58" s="156"/>
      <c r="E58" s="83">
        <v>3380002</v>
      </c>
      <c r="F58" s="80"/>
      <c r="G58" s="155" t="s">
        <v>77</v>
      </c>
      <c r="H58" s="156"/>
      <c r="I58" s="24">
        <v>9</v>
      </c>
    </row>
    <row r="59" spans="1:9" ht="27" customHeight="1">
      <c r="A59" s="95" t="s">
        <v>152</v>
      </c>
      <c r="B59" s="96"/>
      <c r="C59" s="150" t="s">
        <v>78</v>
      </c>
      <c r="D59" s="150"/>
      <c r="E59" s="148">
        <v>5300000</v>
      </c>
      <c r="F59" s="149"/>
      <c r="G59" s="150" t="s">
        <v>7</v>
      </c>
      <c r="H59" s="150"/>
      <c r="I59" s="35">
        <v>291</v>
      </c>
    </row>
    <row r="60" spans="1:9" ht="27.75" customHeight="1">
      <c r="A60" s="88" t="s">
        <v>76</v>
      </c>
      <c r="B60" s="161"/>
      <c r="C60" s="150" t="s">
        <v>78</v>
      </c>
      <c r="D60" s="150"/>
      <c r="E60" s="148">
        <v>5300000</v>
      </c>
      <c r="F60" s="149"/>
      <c r="G60" s="155" t="s">
        <v>77</v>
      </c>
      <c r="H60" s="156"/>
      <c r="I60" s="35">
        <v>291</v>
      </c>
    </row>
    <row r="61" spans="1:9" ht="12.75">
      <c r="A61" s="234" t="s">
        <v>18</v>
      </c>
      <c r="B61" s="235"/>
      <c r="C61" s="242" t="s">
        <v>19</v>
      </c>
      <c r="D61" s="243"/>
      <c r="E61" s="238"/>
      <c r="F61" s="239"/>
      <c r="G61" s="240"/>
      <c r="H61" s="241"/>
      <c r="I61" s="224">
        <f>SUM(I63+I72+I77)</f>
        <v>10753.400000000001</v>
      </c>
    </row>
    <row r="62" spans="1:9" ht="12.75">
      <c r="A62" s="236"/>
      <c r="B62" s="237"/>
      <c r="C62" s="194"/>
      <c r="D62" s="195"/>
      <c r="E62" s="205"/>
      <c r="F62" s="206"/>
      <c r="G62" s="217"/>
      <c r="H62" s="218"/>
      <c r="I62" s="225"/>
    </row>
    <row r="63" spans="1:9" ht="12.75">
      <c r="A63" s="226" t="s">
        <v>63</v>
      </c>
      <c r="B63" s="227"/>
      <c r="C63" s="180" t="s">
        <v>79</v>
      </c>
      <c r="D63" s="181"/>
      <c r="E63" s="182" t="s">
        <v>6</v>
      </c>
      <c r="F63" s="183"/>
      <c r="G63" s="180" t="s">
        <v>7</v>
      </c>
      <c r="H63" s="181"/>
      <c r="I63" s="230">
        <f>SUM(I65+I69)</f>
        <v>2040.5</v>
      </c>
    </row>
    <row r="64" spans="1:9" ht="12.75">
      <c r="A64" s="228"/>
      <c r="B64" s="229"/>
      <c r="C64" s="165"/>
      <c r="D64" s="166"/>
      <c r="E64" s="172"/>
      <c r="F64" s="173"/>
      <c r="G64" s="165"/>
      <c r="H64" s="166"/>
      <c r="I64" s="231"/>
    </row>
    <row r="65" spans="1:9" ht="12.75">
      <c r="A65" s="88" t="s">
        <v>82</v>
      </c>
      <c r="B65" s="161"/>
      <c r="C65" s="150" t="s">
        <v>79</v>
      </c>
      <c r="D65" s="150"/>
      <c r="E65" s="148">
        <v>3500000</v>
      </c>
      <c r="F65" s="149"/>
      <c r="G65" s="150" t="s">
        <v>7</v>
      </c>
      <c r="H65" s="150"/>
      <c r="I65" s="31">
        <v>1092.4</v>
      </c>
    </row>
    <row r="66" spans="1:9" ht="12.75">
      <c r="A66" s="88" t="s">
        <v>83</v>
      </c>
      <c r="B66" s="161"/>
      <c r="C66" s="150" t="s">
        <v>79</v>
      </c>
      <c r="D66" s="150"/>
      <c r="E66" s="148">
        <v>3500300</v>
      </c>
      <c r="F66" s="149"/>
      <c r="G66" s="150" t="s">
        <v>7</v>
      </c>
      <c r="H66" s="150"/>
      <c r="I66" s="31">
        <v>1092.4</v>
      </c>
    </row>
    <row r="67" spans="1:9" ht="12.75">
      <c r="A67" s="210" t="s">
        <v>68</v>
      </c>
      <c r="B67" s="211"/>
      <c r="C67" s="249"/>
      <c r="D67" s="249"/>
      <c r="E67" s="244"/>
      <c r="F67" s="245"/>
      <c r="G67" s="101"/>
      <c r="H67" s="101"/>
      <c r="I67" s="27"/>
    </row>
    <row r="68" spans="1:9" ht="12.75" customHeight="1">
      <c r="A68" s="260"/>
      <c r="B68" s="261"/>
      <c r="C68" s="150" t="s">
        <v>79</v>
      </c>
      <c r="D68" s="150"/>
      <c r="E68" s="148">
        <v>3500300</v>
      </c>
      <c r="F68" s="149"/>
      <c r="G68" s="219">
        <v>500</v>
      </c>
      <c r="H68" s="219"/>
      <c r="I68" s="24">
        <v>1092.4</v>
      </c>
    </row>
    <row r="69" spans="1:9" ht="12.75">
      <c r="A69" s="157" t="s">
        <v>23</v>
      </c>
      <c r="B69" s="158"/>
      <c r="C69" s="114" t="s">
        <v>79</v>
      </c>
      <c r="D69" s="115"/>
      <c r="E69" s="132">
        <v>7950000</v>
      </c>
      <c r="F69" s="133"/>
      <c r="G69" s="132" t="s">
        <v>7</v>
      </c>
      <c r="H69" s="133"/>
      <c r="I69" s="28">
        <f>SUM(I70)</f>
        <v>948.1</v>
      </c>
    </row>
    <row r="70" spans="1:9" ht="39.75" customHeight="1">
      <c r="A70" s="107" t="s">
        <v>125</v>
      </c>
      <c r="B70" s="108"/>
      <c r="C70" s="155" t="s">
        <v>79</v>
      </c>
      <c r="D70" s="156"/>
      <c r="E70" s="83">
        <v>7950305</v>
      </c>
      <c r="F70" s="80"/>
      <c r="G70" s="83" t="s">
        <v>7</v>
      </c>
      <c r="H70" s="80"/>
      <c r="I70" s="24">
        <v>948.1</v>
      </c>
    </row>
    <row r="71" spans="1:9" ht="27" customHeight="1">
      <c r="A71" s="88" t="s">
        <v>68</v>
      </c>
      <c r="B71" s="161"/>
      <c r="C71" s="155" t="s">
        <v>79</v>
      </c>
      <c r="D71" s="156"/>
      <c r="E71" s="83">
        <v>7950305</v>
      </c>
      <c r="F71" s="80"/>
      <c r="G71" s="148">
        <v>500</v>
      </c>
      <c r="H71" s="149"/>
      <c r="I71" s="24">
        <v>948.1</v>
      </c>
    </row>
    <row r="72" spans="1:9" ht="12.75">
      <c r="A72" s="258" t="s">
        <v>37</v>
      </c>
      <c r="B72" s="259"/>
      <c r="C72" s="168" t="s">
        <v>38</v>
      </c>
      <c r="D72" s="169"/>
      <c r="E72" s="165" t="s">
        <v>6</v>
      </c>
      <c r="F72" s="166"/>
      <c r="G72" s="159" t="s">
        <v>7</v>
      </c>
      <c r="H72" s="160"/>
      <c r="I72" s="60">
        <f>SUM(I73)+I76</f>
        <v>3546.5</v>
      </c>
    </row>
    <row r="73" spans="1:9" ht="12.75">
      <c r="A73" s="222" t="s">
        <v>84</v>
      </c>
      <c r="B73" s="223"/>
      <c r="C73" s="114" t="s">
        <v>38</v>
      </c>
      <c r="D73" s="115"/>
      <c r="E73" s="79" t="s">
        <v>85</v>
      </c>
      <c r="F73" s="110"/>
      <c r="G73" s="132" t="s">
        <v>7</v>
      </c>
      <c r="H73" s="133"/>
      <c r="I73" s="33">
        <f>SUM(I74:I75)</f>
        <v>2846.5</v>
      </c>
    </row>
    <row r="74" spans="1:9" ht="12.75">
      <c r="A74" s="222" t="s">
        <v>80</v>
      </c>
      <c r="B74" s="223"/>
      <c r="C74" s="114" t="s">
        <v>38</v>
      </c>
      <c r="D74" s="115"/>
      <c r="E74" s="79" t="s">
        <v>85</v>
      </c>
      <c r="F74" s="110"/>
      <c r="G74" s="114" t="s">
        <v>81</v>
      </c>
      <c r="H74" s="115"/>
      <c r="I74" s="33">
        <v>800</v>
      </c>
    </row>
    <row r="75" spans="1:9" ht="26.25" customHeight="1">
      <c r="A75" s="244" t="s">
        <v>68</v>
      </c>
      <c r="B75" s="245"/>
      <c r="C75" s="128" t="s">
        <v>38</v>
      </c>
      <c r="D75" s="129"/>
      <c r="E75" s="247" t="s">
        <v>85</v>
      </c>
      <c r="F75" s="248"/>
      <c r="G75" s="128" t="s">
        <v>77</v>
      </c>
      <c r="H75" s="129"/>
      <c r="I75" s="30">
        <v>2046.5</v>
      </c>
    </row>
    <row r="76" spans="1:9" ht="26.25" customHeight="1">
      <c r="A76" s="250" t="s">
        <v>153</v>
      </c>
      <c r="B76" s="250"/>
      <c r="C76" s="246" t="s">
        <v>38</v>
      </c>
      <c r="D76" s="246"/>
      <c r="E76" s="246" t="s">
        <v>154</v>
      </c>
      <c r="F76" s="246"/>
      <c r="G76" s="246" t="s">
        <v>77</v>
      </c>
      <c r="H76" s="246"/>
      <c r="I76" s="28">
        <v>700</v>
      </c>
    </row>
    <row r="77" spans="1:9" ht="12.75">
      <c r="A77" s="226" t="s">
        <v>20</v>
      </c>
      <c r="B77" s="227"/>
      <c r="C77" s="168" t="s">
        <v>86</v>
      </c>
      <c r="D77" s="169"/>
      <c r="E77" s="182" t="s">
        <v>6</v>
      </c>
      <c r="F77" s="183"/>
      <c r="G77" s="180" t="s">
        <v>7</v>
      </c>
      <c r="H77" s="181"/>
      <c r="I77" s="62">
        <f>I78</f>
        <v>5166.400000000001</v>
      </c>
    </row>
    <row r="78" spans="1:9" ht="12.75">
      <c r="A78" s="95" t="s">
        <v>20</v>
      </c>
      <c r="B78" s="96"/>
      <c r="C78" s="155" t="s">
        <v>86</v>
      </c>
      <c r="D78" s="156"/>
      <c r="E78" s="83">
        <v>6000000</v>
      </c>
      <c r="F78" s="80"/>
      <c r="G78" s="155" t="s">
        <v>7</v>
      </c>
      <c r="H78" s="156"/>
      <c r="I78" s="36">
        <f>SUM(I79+I81+I83+I85)</f>
        <v>5166.400000000001</v>
      </c>
    </row>
    <row r="79" spans="1:9" ht="12.75">
      <c r="A79" s="88" t="s">
        <v>21</v>
      </c>
      <c r="B79" s="161"/>
      <c r="C79" s="150" t="s">
        <v>86</v>
      </c>
      <c r="D79" s="150"/>
      <c r="E79" s="148">
        <v>6000100</v>
      </c>
      <c r="F79" s="149"/>
      <c r="G79" s="150" t="s">
        <v>7</v>
      </c>
      <c r="H79" s="150"/>
      <c r="I79" s="24">
        <v>3540.5</v>
      </c>
    </row>
    <row r="80" spans="1:9" ht="28.5" customHeight="1">
      <c r="A80" s="88" t="s">
        <v>68</v>
      </c>
      <c r="B80" s="161"/>
      <c r="C80" s="150" t="s">
        <v>86</v>
      </c>
      <c r="D80" s="150"/>
      <c r="E80" s="83">
        <v>6000100</v>
      </c>
      <c r="F80" s="80"/>
      <c r="G80" s="219">
        <v>500</v>
      </c>
      <c r="H80" s="219"/>
      <c r="I80" s="24">
        <v>3540.5</v>
      </c>
    </row>
    <row r="81" spans="1:9" ht="12.75">
      <c r="A81" s="95" t="s">
        <v>88</v>
      </c>
      <c r="B81" s="96"/>
      <c r="C81" s="155" t="s">
        <v>86</v>
      </c>
      <c r="D81" s="156"/>
      <c r="E81" s="83">
        <v>6000300</v>
      </c>
      <c r="F81" s="80"/>
      <c r="G81" s="155" t="s">
        <v>7</v>
      </c>
      <c r="H81" s="156"/>
      <c r="I81" s="36">
        <v>400</v>
      </c>
    </row>
    <row r="82" spans="1:9" ht="24.75" customHeight="1">
      <c r="A82" s="88" t="s">
        <v>68</v>
      </c>
      <c r="B82" s="161"/>
      <c r="C82" s="150" t="s">
        <v>86</v>
      </c>
      <c r="D82" s="150"/>
      <c r="E82" s="148">
        <v>6000300</v>
      </c>
      <c r="F82" s="149"/>
      <c r="G82" s="148">
        <v>500</v>
      </c>
      <c r="H82" s="149"/>
      <c r="I82" s="35">
        <v>400</v>
      </c>
    </row>
    <row r="83" spans="1:9" ht="12.75">
      <c r="A83" s="95" t="s">
        <v>22</v>
      </c>
      <c r="B83" s="96"/>
      <c r="C83" s="155" t="s">
        <v>86</v>
      </c>
      <c r="D83" s="156"/>
      <c r="E83" s="83">
        <v>6000400</v>
      </c>
      <c r="F83" s="80"/>
      <c r="G83" s="155" t="s">
        <v>7</v>
      </c>
      <c r="H83" s="156"/>
      <c r="I83" s="38">
        <v>499.8</v>
      </c>
    </row>
    <row r="84" spans="1:9" ht="27.75" customHeight="1">
      <c r="A84" s="88" t="s">
        <v>68</v>
      </c>
      <c r="B84" s="161"/>
      <c r="C84" s="150" t="s">
        <v>86</v>
      </c>
      <c r="D84" s="150"/>
      <c r="E84" s="148">
        <v>6000400</v>
      </c>
      <c r="F84" s="149"/>
      <c r="G84" s="148">
        <v>500</v>
      </c>
      <c r="H84" s="149"/>
      <c r="I84" s="24">
        <v>499.8</v>
      </c>
    </row>
    <row r="85" spans="1:9" ht="27" customHeight="1">
      <c r="A85" s="107" t="s">
        <v>89</v>
      </c>
      <c r="B85" s="108"/>
      <c r="C85" s="150" t="s">
        <v>86</v>
      </c>
      <c r="D85" s="150"/>
      <c r="E85" s="148">
        <v>6000500</v>
      </c>
      <c r="F85" s="149"/>
      <c r="G85" s="150" t="s">
        <v>7</v>
      </c>
      <c r="H85" s="150"/>
      <c r="I85" s="24">
        <v>726.1</v>
      </c>
    </row>
    <row r="86" spans="1:9" ht="27.75" customHeight="1">
      <c r="A86" s="88" t="s">
        <v>68</v>
      </c>
      <c r="B86" s="161"/>
      <c r="C86" s="150" t="s">
        <v>86</v>
      </c>
      <c r="D86" s="150"/>
      <c r="E86" s="148">
        <v>6000500</v>
      </c>
      <c r="F86" s="149"/>
      <c r="G86" s="148">
        <v>500</v>
      </c>
      <c r="H86" s="149"/>
      <c r="I86" s="24">
        <v>726.1</v>
      </c>
    </row>
    <row r="87" spans="1:9" ht="7.5" customHeight="1">
      <c r="A87" s="212"/>
      <c r="B87" s="213"/>
      <c r="C87" s="214"/>
      <c r="D87" s="214"/>
      <c r="E87" s="215"/>
      <c r="F87" s="216"/>
      <c r="G87" s="203"/>
      <c r="H87" s="204"/>
      <c r="I87" s="207">
        <f>I92+I96</f>
        <v>115.8</v>
      </c>
    </row>
    <row r="88" spans="1:9" ht="15">
      <c r="A88" s="186" t="s">
        <v>26</v>
      </c>
      <c r="B88" s="187"/>
      <c r="C88" s="147" t="s">
        <v>27</v>
      </c>
      <c r="D88" s="147"/>
      <c r="E88" s="217"/>
      <c r="F88" s="218"/>
      <c r="G88" s="205"/>
      <c r="H88" s="206"/>
      <c r="I88" s="208"/>
    </row>
    <row r="89" spans="1:9" ht="12.75">
      <c r="A89" s="93" t="s">
        <v>139</v>
      </c>
      <c r="B89" s="94"/>
      <c r="C89" s="256" t="s">
        <v>156</v>
      </c>
      <c r="D89" s="257"/>
      <c r="E89" s="256" t="s">
        <v>6</v>
      </c>
      <c r="F89" s="257"/>
      <c r="G89" s="256" t="s">
        <v>7</v>
      </c>
      <c r="H89" s="257"/>
      <c r="I89" s="77">
        <v>49.8</v>
      </c>
    </row>
    <row r="90" spans="1:9" ht="12.75">
      <c r="A90" s="93" t="s">
        <v>91</v>
      </c>
      <c r="B90" s="94"/>
      <c r="C90" s="220" t="s">
        <v>156</v>
      </c>
      <c r="D90" s="221"/>
      <c r="E90" s="220" t="s">
        <v>157</v>
      </c>
      <c r="F90" s="221"/>
      <c r="G90" s="220" t="s">
        <v>7</v>
      </c>
      <c r="H90" s="221"/>
      <c r="I90" s="77">
        <v>49.8</v>
      </c>
    </row>
    <row r="91" spans="1:9" ht="51.75" customHeight="1">
      <c r="A91" s="93" t="s">
        <v>155</v>
      </c>
      <c r="B91" s="94"/>
      <c r="C91" s="220" t="s">
        <v>156</v>
      </c>
      <c r="D91" s="221"/>
      <c r="E91" s="220" t="s">
        <v>158</v>
      </c>
      <c r="F91" s="221"/>
      <c r="G91" s="220" t="s">
        <v>7</v>
      </c>
      <c r="H91" s="221"/>
      <c r="I91" s="77">
        <v>49.8</v>
      </c>
    </row>
    <row r="92" spans="1:9" ht="19.5" customHeight="1">
      <c r="A92" s="93" t="s">
        <v>159</v>
      </c>
      <c r="B92" s="94"/>
      <c r="C92" s="220" t="s">
        <v>156</v>
      </c>
      <c r="D92" s="221"/>
      <c r="E92" s="220" t="s">
        <v>158</v>
      </c>
      <c r="F92" s="221"/>
      <c r="G92" s="220" t="s">
        <v>7</v>
      </c>
      <c r="H92" s="221"/>
      <c r="I92" s="78">
        <v>49.8</v>
      </c>
    </row>
    <row r="93" spans="1:9" ht="15" customHeight="1">
      <c r="A93" s="93" t="s">
        <v>162</v>
      </c>
      <c r="B93" s="94"/>
      <c r="C93" s="220" t="s">
        <v>156</v>
      </c>
      <c r="D93" s="221"/>
      <c r="E93" s="220" t="s">
        <v>160</v>
      </c>
      <c r="F93" s="221"/>
      <c r="G93" s="220" t="s">
        <v>161</v>
      </c>
      <c r="H93" s="221"/>
      <c r="I93" s="78">
        <v>49.8</v>
      </c>
    </row>
    <row r="94" spans="1:9" ht="12.75">
      <c r="A94" s="210" t="s">
        <v>28</v>
      </c>
      <c r="B94" s="211"/>
      <c r="C94" s="200" t="s">
        <v>29</v>
      </c>
      <c r="D94" s="209"/>
      <c r="E94" s="200" t="s">
        <v>6</v>
      </c>
      <c r="F94" s="209"/>
      <c r="G94" s="202" t="s">
        <v>7</v>
      </c>
      <c r="H94" s="201"/>
      <c r="I94" s="34">
        <v>66</v>
      </c>
    </row>
    <row r="95" spans="1:9" ht="12.75">
      <c r="A95" s="198" t="s">
        <v>91</v>
      </c>
      <c r="B95" s="199"/>
      <c r="C95" s="200" t="s">
        <v>29</v>
      </c>
      <c r="D95" s="201"/>
      <c r="E95" s="202">
        <v>5050000</v>
      </c>
      <c r="F95" s="199"/>
      <c r="G95" s="202" t="s">
        <v>7</v>
      </c>
      <c r="H95" s="201"/>
      <c r="I95" s="34">
        <v>66</v>
      </c>
    </row>
    <row r="96" spans="1:9" ht="12.75">
      <c r="A96" s="107" t="s">
        <v>92</v>
      </c>
      <c r="B96" s="108"/>
      <c r="C96" s="83">
        <v>1003</v>
      </c>
      <c r="D96" s="80"/>
      <c r="E96" s="83">
        <v>5053300</v>
      </c>
      <c r="F96" s="80"/>
      <c r="G96" s="83" t="s">
        <v>7</v>
      </c>
      <c r="H96" s="80"/>
      <c r="I96" s="36">
        <v>66</v>
      </c>
    </row>
    <row r="97" spans="1:9" ht="12.75">
      <c r="A97" s="107" t="s">
        <v>93</v>
      </c>
      <c r="B97" s="108"/>
      <c r="C97" s="83">
        <v>1003</v>
      </c>
      <c r="D97" s="80"/>
      <c r="E97" s="83">
        <v>5053300</v>
      </c>
      <c r="F97" s="80"/>
      <c r="G97" s="155" t="s">
        <v>36</v>
      </c>
      <c r="H97" s="156"/>
      <c r="I97" s="36">
        <v>66</v>
      </c>
    </row>
    <row r="98" spans="1:9" ht="27.75" customHeight="1">
      <c r="A98" s="151" t="s">
        <v>60</v>
      </c>
      <c r="B98" s="152"/>
      <c r="C98" s="196">
        <v>1300</v>
      </c>
      <c r="D98" s="197"/>
      <c r="E98" s="196"/>
      <c r="F98" s="197"/>
      <c r="G98" s="162"/>
      <c r="H98" s="163"/>
      <c r="I98" s="70">
        <f>SUM(I99)</f>
        <v>2483</v>
      </c>
    </row>
    <row r="99" spans="1:9" ht="27" customHeight="1">
      <c r="A99" s="93" t="s">
        <v>133</v>
      </c>
      <c r="B99" s="94"/>
      <c r="C99" s="83">
        <v>1300</v>
      </c>
      <c r="D99" s="80"/>
      <c r="E99" s="79" t="s">
        <v>134</v>
      </c>
      <c r="F99" s="110"/>
      <c r="G99" s="146" t="s">
        <v>7</v>
      </c>
      <c r="H99" s="146"/>
      <c r="I99" s="50">
        <v>2483</v>
      </c>
    </row>
    <row r="100" spans="1:9" ht="18" customHeight="1">
      <c r="A100" s="95" t="s">
        <v>71</v>
      </c>
      <c r="B100" s="96"/>
      <c r="C100" s="83">
        <v>1300</v>
      </c>
      <c r="D100" s="80"/>
      <c r="E100" s="79" t="s">
        <v>134</v>
      </c>
      <c r="F100" s="110"/>
      <c r="G100" s="83" t="s">
        <v>7</v>
      </c>
      <c r="H100" s="80"/>
      <c r="I100" s="50">
        <v>2483</v>
      </c>
    </row>
    <row r="101" spans="1:9" ht="17.25" customHeight="1">
      <c r="A101" s="95" t="s">
        <v>72</v>
      </c>
      <c r="B101" s="96"/>
      <c r="C101" s="83">
        <v>1300</v>
      </c>
      <c r="D101" s="80"/>
      <c r="E101" s="79" t="s">
        <v>135</v>
      </c>
      <c r="F101" s="110"/>
      <c r="G101" s="155" t="s">
        <v>136</v>
      </c>
      <c r="H101" s="156"/>
      <c r="I101" s="50">
        <v>2483</v>
      </c>
    </row>
    <row r="102" spans="1:9" ht="30.75" customHeight="1">
      <c r="A102" s="184" t="s">
        <v>30</v>
      </c>
      <c r="B102" s="185"/>
      <c r="C102" s="63"/>
      <c r="D102" s="63"/>
      <c r="E102" s="64"/>
      <c r="F102" s="65"/>
      <c r="G102" s="66"/>
      <c r="H102" s="66"/>
      <c r="I102" s="67">
        <f>SUM(I103)</f>
        <v>2022</v>
      </c>
    </row>
    <row r="103" spans="1:9" ht="18.75" customHeight="1">
      <c r="A103" s="186" t="s">
        <v>14</v>
      </c>
      <c r="B103" s="187"/>
      <c r="C103" s="147" t="s">
        <v>15</v>
      </c>
      <c r="D103" s="147"/>
      <c r="E103" s="194"/>
      <c r="F103" s="195"/>
      <c r="G103" s="147"/>
      <c r="H103" s="147"/>
      <c r="I103" s="61">
        <f>SUM(I104)</f>
        <v>2022</v>
      </c>
    </row>
    <row r="104" spans="1:9" ht="12.75">
      <c r="A104" s="88" t="s">
        <v>16</v>
      </c>
      <c r="B104" s="161"/>
      <c r="C104" s="150" t="s">
        <v>78</v>
      </c>
      <c r="D104" s="150"/>
      <c r="E104" s="148" t="s">
        <v>6</v>
      </c>
      <c r="F104" s="149"/>
      <c r="G104" s="150" t="s">
        <v>7</v>
      </c>
      <c r="H104" s="150"/>
      <c r="I104" s="35">
        <f>SUM(I105+I108)</f>
        <v>2022</v>
      </c>
    </row>
    <row r="105" spans="1:9" ht="26.25" customHeight="1">
      <c r="A105" s="157" t="s">
        <v>122</v>
      </c>
      <c r="B105" s="158"/>
      <c r="C105" s="146" t="s">
        <v>78</v>
      </c>
      <c r="D105" s="146"/>
      <c r="E105" s="79" t="s">
        <v>121</v>
      </c>
      <c r="F105" s="110"/>
      <c r="G105" s="146" t="s">
        <v>7</v>
      </c>
      <c r="H105" s="146"/>
      <c r="I105" s="26">
        <v>1994</v>
      </c>
    </row>
    <row r="106" spans="1:9" ht="26.25" customHeight="1">
      <c r="A106" s="99" t="s">
        <v>24</v>
      </c>
      <c r="B106" s="100"/>
      <c r="C106" s="146" t="s">
        <v>78</v>
      </c>
      <c r="D106" s="146"/>
      <c r="E106" s="79" t="s">
        <v>121</v>
      </c>
      <c r="F106" s="110"/>
      <c r="G106" s="146" t="s">
        <v>7</v>
      </c>
      <c r="H106" s="146"/>
      <c r="I106" s="26">
        <v>1994</v>
      </c>
    </row>
    <row r="107" spans="1:9" ht="15.75" customHeight="1">
      <c r="A107" s="99" t="s">
        <v>170</v>
      </c>
      <c r="B107" s="100"/>
      <c r="C107" s="146" t="s">
        <v>78</v>
      </c>
      <c r="D107" s="146"/>
      <c r="E107" s="79" t="s">
        <v>94</v>
      </c>
      <c r="F107" s="110"/>
      <c r="G107" s="146" t="s">
        <v>163</v>
      </c>
      <c r="H107" s="146"/>
      <c r="I107" s="33">
        <v>1994</v>
      </c>
    </row>
    <row r="108" spans="1:9" ht="18" customHeight="1">
      <c r="A108" s="157" t="s">
        <v>23</v>
      </c>
      <c r="B108" s="158"/>
      <c r="C108" s="146" t="s">
        <v>78</v>
      </c>
      <c r="D108" s="146"/>
      <c r="E108" s="79" t="s">
        <v>123</v>
      </c>
      <c r="F108" s="110"/>
      <c r="G108" s="146" t="s">
        <v>7</v>
      </c>
      <c r="H108" s="146"/>
      <c r="I108" s="33">
        <v>28</v>
      </c>
    </row>
    <row r="109" spans="1:9" ht="27.75" customHeight="1">
      <c r="A109" s="99" t="s">
        <v>165</v>
      </c>
      <c r="B109" s="100"/>
      <c r="C109" s="146" t="s">
        <v>78</v>
      </c>
      <c r="D109" s="146"/>
      <c r="E109" s="79" t="s">
        <v>124</v>
      </c>
      <c r="F109" s="110"/>
      <c r="G109" s="146" t="s">
        <v>7</v>
      </c>
      <c r="H109" s="146"/>
      <c r="I109" s="33">
        <v>28</v>
      </c>
    </row>
    <row r="110" spans="1:9" ht="19.5" customHeight="1">
      <c r="A110" s="99" t="s">
        <v>169</v>
      </c>
      <c r="B110" s="100"/>
      <c r="C110" s="146" t="s">
        <v>78</v>
      </c>
      <c r="D110" s="146"/>
      <c r="E110" s="79" t="s">
        <v>124</v>
      </c>
      <c r="F110" s="110"/>
      <c r="G110" s="146" t="s">
        <v>163</v>
      </c>
      <c r="H110" s="146"/>
      <c r="I110" s="33">
        <v>28</v>
      </c>
    </row>
    <row r="111" spans="1:9" ht="36" customHeight="1">
      <c r="A111" s="184" t="s">
        <v>95</v>
      </c>
      <c r="B111" s="185"/>
      <c r="C111" s="192"/>
      <c r="D111" s="193"/>
      <c r="E111" s="192"/>
      <c r="F111" s="193"/>
      <c r="G111" s="192"/>
      <c r="H111" s="193"/>
      <c r="I111" s="69">
        <f>SUM(I112)</f>
        <v>3082.7</v>
      </c>
    </row>
    <row r="112" spans="1:9" ht="31.5" customHeight="1">
      <c r="A112" s="143" t="s">
        <v>96</v>
      </c>
      <c r="B112" s="144"/>
      <c r="C112" s="162" t="s">
        <v>97</v>
      </c>
      <c r="D112" s="163"/>
      <c r="E112" s="162"/>
      <c r="F112" s="163"/>
      <c r="G112" s="162"/>
      <c r="H112" s="163"/>
      <c r="I112" s="71">
        <f>SUM(I113+I116)</f>
        <v>3082.7</v>
      </c>
    </row>
    <row r="113" spans="1:9" ht="54.75" customHeight="1">
      <c r="A113" s="107" t="s">
        <v>69</v>
      </c>
      <c r="B113" s="108"/>
      <c r="C113" s="155" t="s">
        <v>97</v>
      </c>
      <c r="D113" s="156"/>
      <c r="E113" s="155" t="s">
        <v>65</v>
      </c>
      <c r="F113" s="156"/>
      <c r="G113" s="155" t="s">
        <v>7</v>
      </c>
      <c r="H113" s="156"/>
      <c r="I113" s="24">
        <v>3040.7</v>
      </c>
    </row>
    <row r="114" spans="1:9" ht="27.75" customHeight="1">
      <c r="A114" s="107" t="s">
        <v>24</v>
      </c>
      <c r="B114" s="108"/>
      <c r="C114" s="155" t="s">
        <v>97</v>
      </c>
      <c r="D114" s="156"/>
      <c r="E114" s="155" t="s">
        <v>98</v>
      </c>
      <c r="F114" s="156"/>
      <c r="G114" s="155" t="s">
        <v>7</v>
      </c>
      <c r="H114" s="156"/>
      <c r="I114" s="24">
        <v>3040.7</v>
      </c>
    </row>
    <row r="115" spans="1:9" ht="12.75">
      <c r="A115" s="107" t="s">
        <v>169</v>
      </c>
      <c r="B115" s="108"/>
      <c r="C115" s="155" t="s">
        <v>97</v>
      </c>
      <c r="D115" s="156"/>
      <c r="E115" s="155" t="s">
        <v>98</v>
      </c>
      <c r="F115" s="156"/>
      <c r="G115" s="155" t="s">
        <v>163</v>
      </c>
      <c r="H115" s="156"/>
      <c r="I115" s="24">
        <v>3040.7</v>
      </c>
    </row>
    <row r="116" spans="1:9" ht="12.75">
      <c r="A116" s="157" t="s">
        <v>23</v>
      </c>
      <c r="B116" s="158"/>
      <c r="C116" s="146" t="s">
        <v>97</v>
      </c>
      <c r="D116" s="146"/>
      <c r="E116" s="79" t="s">
        <v>123</v>
      </c>
      <c r="F116" s="110"/>
      <c r="G116" s="146" t="s">
        <v>7</v>
      </c>
      <c r="H116" s="146"/>
      <c r="I116" s="35">
        <v>42</v>
      </c>
    </row>
    <row r="117" spans="1:9" ht="27" customHeight="1">
      <c r="A117" s="99" t="s">
        <v>165</v>
      </c>
      <c r="B117" s="100"/>
      <c r="C117" s="146" t="s">
        <v>97</v>
      </c>
      <c r="D117" s="146"/>
      <c r="E117" s="79" t="s">
        <v>124</v>
      </c>
      <c r="F117" s="110"/>
      <c r="G117" s="146" t="s">
        <v>7</v>
      </c>
      <c r="H117" s="146"/>
      <c r="I117" s="35">
        <v>42</v>
      </c>
    </row>
    <row r="118" spans="1:9" ht="15.75" customHeight="1">
      <c r="A118" s="99" t="s">
        <v>169</v>
      </c>
      <c r="B118" s="100"/>
      <c r="C118" s="146" t="s">
        <v>97</v>
      </c>
      <c r="D118" s="146"/>
      <c r="E118" s="79" t="s">
        <v>124</v>
      </c>
      <c r="F118" s="110"/>
      <c r="G118" s="146" t="s">
        <v>163</v>
      </c>
      <c r="H118" s="146"/>
      <c r="I118" s="35">
        <v>42</v>
      </c>
    </row>
    <row r="119" spans="1:9" ht="20.25" customHeight="1">
      <c r="A119" s="184" t="s">
        <v>35</v>
      </c>
      <c r="B119" s="185"/>
      <c r="C119" s="192"/>
      <c r="D119" s="193"/>
      <c r="E119" s="190"/>
      <c r="F119" s="191"/>
      <c r="G119" s="190"/>
      <c r="H119" s="191"/>
      <c r="I119" s="67">
        <f>SUM(I120+I125+I133)</f>
        <v>12322.399999999998</v>
      </c>
    </row>
    <row r="120" spans="1:9" ht="15.75" customHeight="1">
      <c r="A120" s="151" t="s">
        <v>108</v>
      </c>
      <c r="B120" s="152"/>
      <c r="C120" s="147" t="s">
        <v>126</v>
      </c>
      <c r="D120" s="147"/>
      <c r="E120" s="130"/>
      <c r="F120" s="131"/>
      <c r="G120" s="130"/>
      <c r="H120" s="131"/>
      <c r="I120" s="61">
        <f>SUM(I121)</f>
        <v>24</v>
      </c>
    </row>
    <row r="121" spans="1:9" ht="15.75" customHeight="1">
      <c r="A121" s="93" t="s">
        <v>127</v>
      </c>
      <c r="B121" s="94"/>
      <c r="C121" s="145" t="s">
        <v>126</v>
      </c>
      <c r="D121" s="145"/>
      <c r="E121" s="132">
        <v>4310000</v>
      </c>
      <c r="F121" s="133"/>
      <c r="G121" s="146" t="s">
        <v>7</v>
      </c>
      <c r="H121" s="146"/>
      <c r="I121" s="58">
        <v>24</v>
      </c>
    </row>
    <row r="122" spans="1:9" ht="18" customHeight="1">
      <c r="A122" s="93" t="s">
        <v>128</v>
      </c>
      <c r="B122" s="94"/>
      <c r="C122" s="145" t="s">
        <v>126</v>
      </c>
      <c r="D122" s="145"/>
      <c r="E122" s="132">
        <v>4310100</v>
      </c>
      <c r="F122" s="133"/>
      <c r="G122" s="146" t="s">
        <v>7</v>
      </c>
      <c r="H122" s="146"/>
      <c r="I122" s="58">
        <v>24</v>
      </c>
    </row>
    <row r="123" spans="1:9" ht="15.75" customHeight="1">
      <c r="A123" s="93" t="s">
        <v>129</v>
      </c>
      <c r="B123" s="94"/>
      <c r="C123" s="145" t="s">
        <v>126</v>
      </c>
      <c r="D123" s="145"/>
      <c r="E123" s="132">
        <v>4310100</v>
      </c>
      <c r="F123" s="133"/>
      <c r="G123" s="146" t="s">
        <v>7</v>
      </c>
      <c r="H123" s="146"/>
      <c r="I123" s="58">
        <v>24</v>
      </c>
    </row>
    <row r="124" spans="1:9" ht="17.25" customHeight="1">
      <c r="A124" s="99" t="s">
        <v>169</v>
      </c>
      <c r="B124" s="100"/>
      <c r="C124" s="145" t="s">
        <v>126</v>
      </c>
      <c r="D124" s="145"/>
      <c r="E124" s="132">
        <v>4310100</v>
      </c>
      <c r="F124" s="133"/>
      <c r="G124" s="146" t="s">
        <v>163</v>
      </c>
      <c r="H124" s="146"/>
      <c r="I124" s="58">
        <v>24</v>
      </c>
    </row>
    <row r="125" spans="1:9" ht="33" customHeight="1">
      <c r="A125" s="186" t="s">
        <v>31</v>
      </c>
      <c r="B125" s="187"/>
      <c r="C125" s="147" t="s">
        <v>32</v>
      </c>
      <c r="D125" s="147"/>
      <c r="E125" s="188"/>
      <c r="F125" s="189"/>
      <c r="G125" s="147"/>
      <c r="H125" s="147"/>
      <c r="I125" s="71">
        <f>SUM(I126)</f>
        <v>12264.099999999999</v>
      </c>
    </row>
    <row r="126" spans="1:9" ht="12.75">
      <c r="A126" s="88" t="s">
        <v>33</v>
      </c>
      <c r="B126" s="161"/>
      <c r="C126" s="150" t="s">
        <v>34</v>
      </c>
      <c r="D126" s="150"/>
      <c r="E126" s="148" t="s">
        <v>6</v>
      </c>
      <c r="F126" s="149"/>
      <c r="G126" s="150" t="s">
        <v>7</v>
      </c>
      <c r="H126" s="150"/>
      <c r="I126" s="35">
        <f>SUM(I127+I130)</f>
        <v>12264.099999999999</v>
      </c>
    </row>
    <row r="127" spans="1:9" ht="31.5" customHeight="1">
      <c r="A127" s="88" t="s">
        <v>103</v>
      </c>
      <c r="B127" s="161"/>
      <c r="C127" s="150" t="s">
        <v>34</v>
      </c>
      <c r="D127" s="150"/>
      <c r="E127" s="148">
        <v>4400000</v>
      </c>
      <c r="F127" s="149"/>
      <c r="G127" s="150" t="s">
        <v>7</v>
      </c>
      <c r="H127" s="150"/>
      <c r="I127" s="24">
        <v>12189.3</v>
      </c>
    </row>
    <row r="128" spans="1:9" ht="27" customHeight="1">
      <c r="A128" s="88" t="s">
        <v>24</v>
      </c>
      <c r="B128" s="161"/>
      <c r="C128" s="150" t="s">
        <v>34</v>
      </c>
      <c r="D128" s="150"/>
      <c r="E128" s="148">
        <v>4409900</v>
      </c>
      <c r="F128" s="149"/>
      <c r="G128" s="150" t="s">
        <v>7</v>
      </c>
      <c r="H128" s="150"/>
      <c r="I128" s="24">
        <v>12189.3</v>
      </c>
    </row>
    <row r="129" spans="1:9" ht="12.75">
      <c r="A129" s="88" t="s">
        <v>169</v>
      </c>
      <c r="B129" s="161"/>
      <c r="C129" s="153" t="s">
        <v>34</v>
      </c>
      <c r="D129" s="154"/>
      <c r="E129" s="148">
        <v>4409900</v>
      </c>
      <c r="F129" s="149"/>
      <c r="G129" s="153" t="s">
        <v>163</v>
      </c>
      <c r="H129" s="154"/>
      <c r="I129" s="24">
        <v>12189.3</v>
      </c>
    </row>
    <row r="130" spans="1:9" ht="12.75">
      <c r="A130" s="157" t="s">
        <v>23</v>
      </c>
      <c r="B130" s="158"/>
      <c r="C130" s="153" t="s">
        <v>34</v>
      </c>
      <c r="D130" s="154"/>
      <c r="E130" s="79" t="s">
        <v>123</v>
      </c>
      <c r="F130" s="110"/>
      <c r="G130" s="146" t="s">
        <v>7</v>
      </c>
      <c r="H130" s="146"/>
      <c r="I130" s="68">
        <v>74.8</v>
      </c>
    </row>
    <row r="131" spans="1:9" ht="27" customHeight="1">
      <c r="A131" s="99" t="s">
        <v>165</v>
      </c>
      <c r="B131" s="100"/>
      <c r="C131" s="153" t="s">
        <v>34</v>
      </c>
      <c r="D131" s="154"/>
      <c r="E131" s="79" t="s">
        <v>124</v>
      </c>
      <c r="F131" s="110"/>
      <c r="G131" s="146" t="s">
        <v>7</v>
      </c>
      <c r="H131" s="146"/>
      <c r="I131" s="68">
        <v>74.8</v>
      </c>
    </row>
    <row r="132" spans="1:9" ht="15.75" customHeight="1">
      <c r="A132" s="99" t="s">
        <v>169</v>
      </c>
      <c r="B132" s="100"/>
      <c r="C132" s="153" t="s">
        <v>34</v>
      </c>
      <c r="D132" s="154"/>
      <c r="E132" s="79" t="s">
        <v>124</v>
      </c>
      <c r="F132" s="110"/>
      <c r="G132" s="146" t="s">
        <v>163</v>
      </c>
      <c r="H132" s="146"/>
      <c r="I132" s="68">
        <v>74.8</v>
      </c>
    </row>
    <row r="133" spans="1:9" ht="15.75" customHeight="1">
      <c r="A133" s="143" t="s">
        <v>64</v>
      </c>
      <c r="B133" s="144"/>
      <c r="C133" s="136" t="s">
        <v>131</v>
      </c>
      <c r="D133" s="136"/>
      <c r="E133" s="130"/>
      <c r="F133" s="131"/>
      <c r="G133" s="113"/>
      <c r="H133" s="113"/>
      <c r="I133" s="72">
        <f>SUM(I134)</f>
        <v>34.3</v>
      </c>
    </row>
    <row r="134" spans="1:9" ht="15.75" customHeight="1">
      <c r="A134" s="99" t="s">
        <v>130</v>
      </c>
      <c r="B134" s="100"/>
      <c r="C134" s="114" t="s">
        <v>132</v>
      </c>
      <c r="D134" s="115"/>
      <c r="E134" s="132" t="s">
        <v>6</v>
      </c>
      <c r="F134" s="133"/>
      <c r="G134" s="114" t="s">
        <v>7</v>
      </c>
      <c r="H134" s="115"/>
      <c r="I134" s="29">
        <v>34.3</v>
      </c>
    </row>
    <row r="135" spans="1:9" ht="15.75" customHeight="1">
      <c r="A135" s="137" t="s">
        <v>25</v>
      </c>
      <c r="B135" s="138"/>
      <c r="C135" s="128" t="s">
        <v>132</v>
      </c>
      <c r="D135" s="129"/>
      <c r="E135" s="124">
        <v>5120000</v>
      </c>
      <c r="F135" s="125"/>
      <c r="G135" s="128" t="s">
        <v>7</v>
      </c>
      <c r="H135" s="129"/>
      <c r="I135" s="134">
        <v>34.3</v>
      </c>
    </row>
    <row r="136" spans="1:9" ht="11.25" customHeight="1">
      <c r="A136" s="139"/>
      <c r="B136" s="140"/>
      <c r="C136" s="79"/>
      <c r="D136" s="110"/>
      <c r="E136" s="126"/>
      <c r="F136" s="127"/>
      <c r="G136" s="79"/>
      <c r="H136" s="110"/>
      <c r="I136" s="135"/>
    </row>
    <row r="137" spans="1:9" ht="15.75" customHeight="1">
      <c r="A137" s="141" t="s">
        <v>90</v>
      </c>
      <c r="B137" s="142"/>
      <c r="C137" s="120" t="s">
        <v>132</v>
      </c>
      <c r="D137" s="121"/>
      <c r="E137" s="116">
        <v>5129700</v>
      </c>
      <c r="F137" s="117"/>
      <c r="G137" s="120" t="s">
        <v>7</v>
      </c>
      <c r="H137" s="121"/>
      <c r="I137" s="111">
        <v>34.3</v>
      </c>
    </row>
    <row r="138" spans="1:9" ht="10.5" customHeight="1">
      <c r="A138" s="139"/>
      <c r="B138" s="140"/>
      <c r="C138" s="122"/>
      <c r="D138" s="123"/>
      <c r="E138" s="118"/>
      <c r="F138" s="119"/>
      <c r="G138" s="122"/>
      <c r="H138" s="123"/>
      <c r="I138" s="112"/>
    </row>
    <row r="139" spans="1:9" ht="15" customHeight="1">
      <c r="A139" s="157" t="s">
        <v>169</v>
      </c>
      <c r="B139" s="158"/>
      <c r="C139" s="167" t="s">
        <v>132</v>
      </c>
      <c r="D139" s="167"/>
      <c r="E139" s="132">
        <v>5129700</v>
      </c>
      <c r="F139" s="133"/>
      <c r="G139" s="153" t="s">
        <v>163</v>
      </c>
      <c r="H139" s="154"/>
      <c r="I139" s="28">
        <v>34.3</v>
      </c>
    </row>
    <row r="140" spans="1:9" ht="12.75">
      <c r="A140" s="176" t="s">
        <v>99</v>
      </c>
      <c r="B140" s="177"/>
      <c r="C140" s="180"/>
      <c r="D140" s="181"/>
      <c r="E140" s="182"/>
      <c r="F140" s="183"/>
      <c r="G140" s="182"/>
      <c r="H140" s="183"/>
      <c r="I140" s="174">
        <f>SUM(I9+I102+I111+I119)</f>
        <v>61705.5</v>
      </c>
    </row>
    <row r="141" spans="1:9" ht="15.75" customHeight="1">
      <c r="A141" s="178"/>
      <c r="B141" s="179"/>
      <c r="C141" s="165"/>
      <c r="D141" s="166"/>
      <c r="E141" s="172"/>
      <c r="F141" s="173"/>
      <c r="G141" s="172"/>
      <c r="H141" s="173"/>
      <c r="I141" s="175"/>
    </row>
  </sheetData>
  <sheetProtection/>
  <mergeCells count="518">
    <mergeCell ref="F2:I2"/>
    <mergeCell ref="A92:B92"/>
    <mergeCell ref="C92:D92"/>
    <mergeCell ref="E92:F92"/>
    <mergeCell ref="G92:H92"/>
    <mergeCell ref="G19:H19"/>
    <mergeCell ref="A21:B21"/>
    <mergeCell ref="G90:H90"/>
    <mergeCell ref="A89:B89"/>
    <mergeCell ref="A90:B90"/>
    <mergeCell ref="G21:H21"/>
    <mergeCell ref="E21:F21"/>
    <mergeCell ref="C21:D21"/>
    <mergeCell ref="A19:B19"/>
    <mergeCell ref="C19:D19"/>
    <mergeCell ref="E19:F19"/>
    <mergeCell ref="G20:H20"/>
    <mergeCell ref="G91:H91"/>
    <mergeCell ref="E91:F91"/>
    <mergeCell ref="C91:D91"/>
    <mergeCell ref="E58:F58"/>
    <mergeCell ref="C58:D58"/>
    <mergeCell ref="C89:D89"/>
    <mergeCell ref="E89:F89"/>
    <mergeCell ref="G68:H68"/>
    <mergeCell ref="G89:H89"/>
    <mergeCell ref="C90:D90"/>
    <mergeCell ref="A47:B47"/>
    <mergeCell ref="A46:B46"/>
    <mergeCell ref="A50:B50"/>
    <mergeCell ref="A51:B51"/>
    <mergeCell ref="A48:B48"/>
    <mergeCell ref="A49:B49"/>
    <mergeCell ref="A41:B41"/>
    <mergeCell ref="A43:B43"/>
    <mergeCell ref="A42:B42"/>
    <mergeCell ref="A45:B45"/>
    <mergeCell ref="A44:B44"/>
    <mergeCell ref="C38:D38"/>
    <mergeCell ref="A38:B38"/>
    <mergeCell ref="A39:B39"/>
    <mergeCell ref="A40:B40"/>
    <mergeCell ref="C42:D42"/>
    <mergeCell ref="C41:D41"/>
    <mergeCell ref="C40:D40"/>
    <mergeCell ref="C39:D39"/>
    <mergeCell ref="C46:D46"/>
    <mergeCell ref="C45:D45"/>
    <mergeCell ref="C44:D44"/>
    <mergeCell ref="C43:D43"/>
    <mergeCell ref="E51:F51"/>
    <mergeCell ref="C51:D51"/>
    <mergeCell ref="C50:D50"/>
    <mergeCell ref="C47:D47"/>
    <mergeCell ref="C48:D48"/>
    <mergeCell ref="E48:F48"/>
    <mergeCell ref="E49:F49"/>
    <mergeCell ref="C49:D49"/>
    <mergeCell ref="G51:H51"/>
    <mergeCell ref="E38:F38"/>
    <mergeCell ref="E39:F39"/>
    <mergeCell ref="E40:F40"/>
    <mergeCell ref="E41:F41"/>
    <mergeCell ref="E42:F42"/>
    <mergeCell ref="E43:F43"/>
    <mergeCell ref="E44:F44"/>
    <mergeCell ref="E45:F45"/>
    <mergeCell ref="G45:H45"/>
    <mergeCell ref="G46:H46"/>
    <mergeCell ref="G47:H47"/>
    <mergeCell ref="G50:H50"/>
    <mergeCell ref="G48:H48"/>
    <mergeCell ref="G49:H49"/>
    <mergeCell ref="G41:H41"/>
    <mergeCell ref="G42:H42"/>
    <mergeCell ref="G43:H43"/>
    <mergeCell ref="G44:H44"/>
    <mergeCell ref="G111:H111"/>
    <mergeCell ref="E106:F106"/>
    <mergeCell ref="E107:F107"/>
    <mergeCell ref="E108:F108"/>
    <mergeCell ref="G106:H106"/>
    <mergeCell ref="G107:H107"/>
    <mergeCell ref="G108:H108"/>
    <mergeCell ref="G110:H110"/>
    <mergeCell ref="A107:B107"/>
    <mergeCell ref="A108:B108"/>
    <mergeCell ref="C106:D106"/>
    <mergeCell ref="C107:D107"/>
    <mergeCell ref="C108:D108"/>
    <mergeCell ref="A8:B8"/>
    <mergeCell ref="C8:D8"/>
    <mergeCell ref="E8:F8"/>
    <mergeCell ref="A106:B106"/>
    <mergeCell ref="A37:B37"/>
    <mergeCell ref="C37:D37"/>
    <mergeCell ref="E37:F37"/>
    <mergeCell ref="E46:F46"/>
    <mergeCell ref="E47:F47"/>
    <mergeCell ref="E50:F50"/>
    <mergeCell ref="C10:D10"/>
    <mergeCell ref="E10:F10"/>
    <mergeCell ref="E11:F11"/>
    <mergeCell ref="A4:I4"/>
    <mergeCell ref="A6:I6"/>
    <mergeCell ref="G8:H8"/>
    <mergeCell ref="A9:B9"/>
    <mergeCell ref="C9:D9"/>
    <mergeCell ref="E9:F9"/>
    <mergeCell ref="G9:H9"/>
    <mergeCell ref="G13:H13"/>
    <mergeCell ref="A12:B12"/>
    <mergeCell ref="E12:F12"/>
    <mergeCell ref="G12:H12"/>
    <mergeCell ref="C12:D12"/>
    <mergeCell ref="C13:D13"/>
    <mergeCell ref="A13:B13"/>
    <mergeCell ref="E13:F13"/>
    <mergeCell ref="E15:F15"/>
    <mergeCell ref="G15:H15"/>
    <mergeCell ref="A14:B14"/>
    <mergeCell ref="E14:F14"/>
    <mergeCell ref="G14:H14"/>
    <mergeCell ref="C14:D14"/>
    <mergeCell ref="C15:D15"/>
    <mergeCell ref="E17:F17"/>
    <mergeCell ref="G17:H17"/>
    <mergeCell ref="A16:B16"/>
    <mergeCell ref="E16:F16"/>
    <mergeCell ref="G16:H16"/>
    <mergeCell ref="C16:D16"/>
    <mergeCell ref="C17:D17"/>
    <mergeCell ref="E24:F24"/>
    <mergeCell ref="G24:H24"/>
    <mergeCell ref="A23:B23"/>
    <mergeCell ref="E23:F23"/>
    <mergeCell ref="G23:H23"/>
    <mergeCell ref="C23:D23"/>
    <mergeCell ref="C24:D24"/>
    <mergeCell ref="E29:F29"/>
    <mergeCell ref="G29:H29"/>
    <mergeCell ref="A33:B33"/>
    <mergeCell ref="E33:F33"/>
    <mergeCell ref="C33:D33"/>
    <mergeCell ref="A30:B30"/>
    <mergeCell ref="A31:B31"/>
    <mergeCell ref="A32:B32"/>
    <mergeCell ref="A66:B66"/>
    <mergeCell ref="A75:B75"/>
    <mergeCell ref="C75:D75"/>
    <mergeCell ref="A70:B70"/>
    <mergeCell ref="A71:B71"/>
    <mergeCell ref="A72:B72"/>
    <mergeCell ref="C72:D72"/>
    <mergeCell ref="A74:B74"/>
    <mergeCell ref="C74:D74"/>
    <mergeCell ref="A67:B68"/>
    <mergeCell ref="E52:F52"/>
    <mergeCell ref="A55:B55"/>
    <mergeCell ref="C55:D55"/>
    <mergeCell ref="E55:F55"/>
    <mergeCell ref="A53:B53"/>
    <mergeCell ref="A54:B54"/>
    <mergeCell ref="C53:D53"/>
    <mergeCell ref="C54:D54"/>
    <mergeCell ref="A52:B52"/>
    <mergeCell ref="E34:F34"/>
    <mergeCell ref="A35:B35"/>
    <mergeCell ref="A36:B36"/>
    <mergeCell ref="C34:D34"/>
    <mergeCell ref="C35:D35"/>
    <mergeCell ref="C36:D36"/>
    <mergeCell ref="G34:H34"/>
    <mergeCell ref="G52:H52"/>
    <mergeCell ref="E35:F35"/>
    <mergeCell ref="G35:H35"/>
    <mergeCell ref="E36:F36"/>
    <mergeCell ref="G36:H36"/>
    <mergeCell ref="G37:H37"/>
    <mergeCell ref="G38:H38"/>
    <mergeCell ref="G39:H39"/>
    <mergeCell ref="G40:H40"/>
    <mergeCell ref="G77:H77"/>
    <mergeCell ref="E77:F77"/>
    <mergeCell ref="A77:B77"/>
    <mergeCell ref="C77:D77"/>
    <mergeCell ref="C67:D67"/>
    <mergeCell ref="C68:D68"/>
    <mergeCell ref="A76:B76"/>
    <mergeCell ref="G76:H76"/>
    <mergeCell ref="E76:F76"/>
    <mergeCell ref="C70:D70"/>
    <mergeCell ref="C65:D65"/>
    <mergeCell ref="C71:D71"/>
    <mergeCell ref="C76:D76"/>
    <mergeCell ref="G10:H10"/>
    <mergeCell ref="G11:H11"/>
    <mergeCell ref="E75:F75"/>
    <mergeCell ref="G75:H75"/>
    <mergeCell ref="G69:H69"/>
    <mergeCell ref="G67:H67"/>
    <mergeCell ref="G33:H33"/>
    <mergeCell ref="A11:B11"/>
    <mergeCell ref="C11:D11"/>
    <mergeCell ref="C29:D29"/>
    <mergeCell ref="C52:D52"/>
    <mergeCell ref="A18:B18"/>
    <mergeCell ref="A34:B34"/>
    <mergeCell ref="A29:B29"/>
    <mergeCell ref="A24:B24"/>
    <mergeCell ref="A17:B17"/>
    <mergeCell ref="A15:B15"/>
    <mergeCell ref="A69:B69"/>
    <mergeCell ref="C69:D69"/>
    <mergeCell ref="E69:F69"/>
    <mergeCell ref="C27:D27"/>
    <mergeCell ref="C28:D28"/>
    <mergeCell ref="E28:F28"/>
    <mergeCell ref="E67:F67"/>
    <mergeCell ref="C66:D66"/>
    <mergeCell ref="A65:B65"/>
    <mergeCell ref="E65:F65"/>
    <mergeCell ref="A61:B62"/>
    <mergeCell ref="E61:F62"/>
    <mergeCell ref="G61:H62"/>
    <mergeCell ref="C61:D62"/>
    <mergeCell ref="C18:D18"/>
    <mergeCell ref="E18:F18"/>
    <mergeCell ref="G18:H18"/>
    <mergeCell ref="A22:B22"/>
    <mergeCell ref="C22:D22"/>
    <mergeCell ref="E22:F22"/>
    <mergeCell ref="A20:B20"/>
    <mergeCell ref="C20:D20"/>
    <mergeCell ref="E20:F20"/>
    <mergeCell ref="G22:H22"/>
    <mergeCell ref="G73:H73"/>
    <mergeCell ref="I61:I62"/>
    <mergeCell ref="A63:B64"/>
    <mergeCell ref="C63:D64"/>
    <mergeCell ref="E63:F64"/>
    <mergeCell ref="G63:H64"/>
    <mergeCell ref="I63:I64"/>
    <mergeCell ref="G65:H65"/>
    <mergeCell ref="G66:H66"/>
    <mergeCell ref="E68:F68"/>
    <mergeCell ref="A91:B91"/>
    <mergeCell ref="A73:B73"/>
    <mergeCell ref="C73:D73"/>
    <mergeCell ref="E73:F73"/>
    <mergeCell ref="E90:F90"/>
    <mergeCell ref="G93:H93"/>
    <mergeCell ref="C93:D93"/>
    <mergeCell ref="E93:F93"/>
    <mergeCell ref="A93:B93"/>
    <mergeCell ref="C79:D79"/>
    <mergeCell ref="E79:F79"/>
    <mergeCell ref="G79:H79"/>
    <mergeCell ref="A78:B78"/>
    <mergeCell ref="C78:D78"/>
    <mergeCell ref="E78:F78"/>
    <mergeCell ref="G78:H78"/>
    <mergeCell ref="A79:B79"/>
    <mergeCell ref="A80:B80"/>
    <mergeCell ref="C80:D80"/>
    <mergeCell ref="E80:F80"/>
    <mergeCell ref="G80:H80"/>
    <mergeCell ref="A82:B82"/>
    <mergeCell ref="C82:D82"/>
    <mergeCell ref="E82:F82"/>
    <mergeCell ref="G82:H82"/>
    <mergeCell ref="A81:B81"/>
    <mergeCell ref="C81:D81"/>
    <mergeCell ref="E81:F81"/>
    <mergeCell ref="G81:H81"/>
    <mergeCell ref="A84:B84"/>
    <mergeCell ref="C84:D84"/>
    <mergeCell ref="E84:F84"/>
    <mergeCell ref="G84:H84"/>
    <mergeCell ref="A83:B83"/>
    <mergeCell ref="C83:D83"/>
    <mergeCell ref="E83:F83"/>
    <mergeCell ref="G83:H83"/>
    <mergeCell ref="A85:B85"/>
    <mergeCell ref="C85:D85"/>
    <mergeCell ref="E85:F85"/>
    <mergeCell ref="G85:H85"/>
    <mergeCell ref="G99:H99"/>
    <mergeCell ref="G100:H100"/>
    <mergeCell ref="A86:B86"/>
    <mergeCell ref="C86:D86"/>
    <mergeCell ref="E86:F86"/>
    <mergeCell ref="G86:H86"/>
    <mergeCell ref="G98:H98"/>
    <mergeCell ref="A87:B87"/>
    <mergeCell ref="C87:D87"/>
    <mergeCell ref="E87:F88"/>
    <mergeCell ref="G87:H88"/>
    <mergeCell ref="A98:B98"/>
    <mergeCell ref="C98:D98"/>
    <mergeCell ref="I87:I88"/>
    <mergeCell ref="A88:B88"/>
    <mergeCell ref="C88:D88"/>
    <mergeCell ref="E94:F94"/>
    <mergeCell ref="G94:H94"/>
    <mergeCell ref="C94:D94"/>
    <mergeCell ref="A94:B94"/>
    <mergeCell ref="G97:H97"/>
    <mergeCell ref="A95:B95"/>
    <mergeCell ref="C95:D95"/>
    <mergeCell ref="E95:F95"/>
    <mergeCell ref="G95:H95"/>
    <mergeCell ref="A96:B96"/>
    <mergeCell ref="C96:D96"/>
    <mergeCell ref="E96:F96"/>
    <mergeCell ref="G96:H96"/>
    <mergeCell ref="A97:B97"/>
    <mergeCell ref="C97:D97"/>
    <mergeCell ref="E97:F97"/>
    <mergeCell ref="E98:F98"/>
    <mergeCell ref="A102:B102"/>
    <mergeCell ref="A103:B103"/>
    <mergeCell ref="C103:D103"/>
    <mergeCell ref="E103:F103"/>
    <mergeCell ref="G103:H103"/>
    <mergeCell ref="A104:B104"/>
    <mergeCell ref="C104:D104"/>
    <mergeCell ref="E104:F104"/>
    <mergeCell ref="G104:H104"/>
    <mergeCell ref="A105:B105"/>
    <mergeCell ref="C105:D105"/>
    <mergeCell ref="E105:F105"/>
    <mergeCell ref="G105:H105"/>
    <mergeCell ref="A109:B109"/>
    <mergeCell ref="C109:D109"/>
    <mergeCell ref="E109:F109"/>
    <mergeCell ref="G109:H109"/>
    <mergeCell ref="A110:B110"/>
    <mergeCell ref="A112:B112"/>
    <mergeCell ref="C112:D112"/>
    <mergeCell ref="E112:F112"/>
    <mergeCell ref="A111:B111"/>
    <mergeCell ref="C111:D111"/>
    <mergeCell ref="E111:F111"/>
    <mergeCell ref="C110:D110"/>
    <mergeCell ref="E110:F110"/>
    <mergeCell ref="A113:B113"/>
    <mergeCell ref="C113:D113"/>
    <mergeCell ref="E113:F113"/>
    <mergeCell ref="G113:H113"/>
    <mergeCell ref="C115:D115"/>
    <mergeCell ref="E115:F115"/>
    <mergeCell ref="G115:H115"/>
    <mergeCell ref="A114:B114"/>
    <mergeCell ref="C114:D114"/>
    <mergeCell ref="E114:F114"/>
    <mergeCell ref="G114:H114"/>
    <mergeCell ref="A115:B115"/>
    <mergeCell ref="E125:F125"/>
    <mergeCell ref="G119:H119"/>
    <mergeCell ref="C123:D123"/>
    <mergeCell ref="E120:F120"/>
    <mergeCell ref="C119:D119"/>
    <mergeCell ref="E119:F119"/>
    <mergeCell ref="G120:H120"/>
    <mergeCell ref="E140:F141"/>
    <mergeCell ref="G140:H141"/>
    <mergeCell ref="G128:H128"/>
    <mergeCell ref="A127:B127"/>
    <mergeCell ref="C127:D127"/>
    <mergeCell ref="E127:F127"/>
    <mergeCell ref="G127:H127"/>
    <mergeCell ref="A139:B139"/>
    <mergeCell ref="C128:D128"/>
    <mergeCell ref="A132:B132"/>
    <mergeCell ref="I140:I141"/>
    <mergeCell ref="A129:B129"/>
    <mergeCell ref="C129:D129"/>
    <mergeCell ref="E129:F129"/>
    <mergeCell ref="G129:H129"/>
    <mergeCell ref="A140:B141"/>
    <mergeCell ref="C140:D141"/>
    <mergeCell ref="A130:B130"/>
    <mergeCell ref="A131:B131"/>
    <mergeCell ref="C130:D130"/>
    <mergeCell ref="G25:H25"/>
    <mergeCell ref="G27:H27"/>
    <mergeCell ref="G28:H28"/>
    <mergeCell ref="A25:B25"/>
    <mergeCell ref="A27:B27"/>
    <mergeCell ref="A28:B28"/>
    <mergeCell ref="C25:D25"/>
    <mergeCell ref="E25:F25"/>
    <mergeCell ref="E27:F27"/>
    <mergeCell ref="A26:B26"/>
    <mergeCell ref="A117:B117"/>
    <mergeCell ref="A118:B118"/>
    <mergeCell ref="C117:D117"/>
    <mergeCell ref="A128:B128"/>
    <mergeCell ref="A119:B119"/>
    <mergeCell ref="A125:B125"/>
    <mergeCell ref="C125:D125"/>
    <mergeCell ref="E72:F72"/>
    <mergeCell ref="E66:F66"/>
    <mergeCell ref="E70:F70"/>
    <mergeCell ref="E71:F71"/>
    <mergeCell ref="C139:D139"/>
    <mergeCell ref="G139:H139"/>
    <mergeCell ref="C26:D26"/>
    <mergeCell ref="E26:F26"/>
    <mergeCell ref="G26:H26"/>
    <mergeCell ref="E32:F32"/>
    <mergeCell ref="C30:D30"/>
    <mergeCell ref="C31:D31"/>
    <mergeCell ref="C32:D32"/>
    <mergeCell ref="E74:F74"/>
    <mergeCell ref="E139:F139"/>
    <mergeCell ref="G112:H112"/>
    <mergeCell ref="E128:F128"/>
    <mergeCell ref="G30:H30"/>
    <mergeCell ref="G31:H31"/>
    <mergeCell ref="G32:H32"/>
    <mergeCell ref="E30:F30"/>
    <mergeCell ref="E31:F31"/>
    <mergeCell ref="E53:F53"/>
    <mergeCell ref="E54:F54"/>
    <mergeCell ref="A56:B56"/>
    <mergeCell ref="A60:B60"/>
    <mergeCell ref="C60:D60"/>
    <mergeCell ref="E60:F60"/>
    <mergeCell ref="E56:F56"/>
    <mergeCell ref="A57:B57"/>
    <mergeCell ref="A58:B58"/>
    <mergeCell ref="C56:D56"/>
    <mergeCell ref="C57:D57"/>
    <mergeCell ref="G72:H72"/>
    <mergeCell ref="G54:H54"/>
    <mergeCell ref="G53:H53"/>
    <mergeCell ref="G56:H56"/>
    <mergeCell ref="G57:H57"/>
    <mergeCell ref="G58:H58"/>
    <mergeCell ref="G60:H60"/>
    <mergeCell ref="G55:H55"/>
    <mergeCell ref="A116:B116"/>
    <mergeCell ref="C116:D116"/>
    <mergeCell ref="G116:H116"/>
    <mergeCell ref="E101:F101"/>
    <mergeCell ref="G101:H101"/>
    <mergeCell ref="E57:F57"/>
    <mergeCell ref="G70:H70"/>
    <mergeCell ref="G71:H71"/>
    <mergeCell ref="G74:H74"/>
    <mergeCell ref="A59:B59"/>
    <mergeCell ref="C59:D59"/>
    <mergeCell ref="E59:F59"/>
    <mergeCell ref="G59:H59"/>
    <mergeCell ref="C118:D118"/>
    <mergeCell ref="E131:F131"/>
    <mergeCell ref="E132:F132"/>
    <mergeCell ref="E116:F116"/>
    <mergeCell ref="E117:F117"/>
    <mergeCell ref="E118:F118"/>
    <mergeCell ref="C121:D121"/>
    <mergeCell ref="C122:D122"/>
    <mergeCell ref="C132:D132"/>
    <mergeCell ref="E130:F130"/>
    <mergeCell ref="E126:F126"/>
    <mergeCell ref="G126:H126"/>
    <mergeCell ref="G132:H132"/>
    <mergeCell ref="A120:B120"/>
    <mergeCell ref="A121:B121"/>
    <mergeCell ref="A122:B122"/>
    <mergeCell ref="A123:B123"/>
    <mergeCell ref="C120:D120"/>
    <mergeCell ref="C131:D131"/>
    <mergeCell ref="A126:B126"/>
    <mergeCell ref="G130:H130"/>
    <mergeCell ref="G131:H131"/>
    <mergeCell ref="G125:H125"/>
    <mergeCell ref="G117:H117"/>
    <mergeCell ref="G118:H118"/>
    <mergeCell ref="E124:F124"/>
    <mergeCell ref="G124:H124"/>
    <mergeCell ref="E121:F121"/>
    <mergeCell ref="E122:F122"/>
    <mergeCell ref="E123:F123"/>
    <mergeCell ref="G121:H121"/>
    <mergeCell ref="G122:H122"/>
    <mergeCell ref="G123:H123"/>
    <mergeCell ref="A133:B133"/>
    <mergeCell ref="A134:B134"/>
    <mergeCell ref="A124:B124"/>
    <mergeCell ref="C124:D124"/>
    <mergeCell ref="C126:D126"/>
    <mergeCell ref="A135:B136"/>
    <mergeCell ref="A137:B138"/>
    <mergeCell ref="C137:D138"/>
    <mergeCell ref="C135:D136"/>
    <mergeCell ref="E134:F134"/>
    <mergeCell ref="I135:I136"/>
    <mergeCell ref="C133:D133"/>
    <mergeCell ref="C134:D134"/>
    <mergeCell ref="E99:F99"/>
    <mergeCell ref="E100:F100"/>
    <mergeCell ref="I137:I138"/>
    <mergeCell ref="G133:H133"/>
    <mergeCell ref="G134:H134"/>
    <mergeCell ref="E137:F138"/>
    <mergeCell ref="G137:H138"/>
    <mergeCell ref="E135:F136"/>
    <mergeCell ref="G135:H136"/>
    <mergeCell ref="E133:F133"/>
    <mergeCell ref="A101:B101"/>
    <mergeCell ref="C99:D99"/>
    <mergeCell ref="C100:D100"/>
    <mergeCell ref="C101:D101"/>
    <mergeCell ref="A99:B99"/>
    <mergeCell ref="A100:B100"/>
  </mergeCells>
  <printOptions/>
  <pageMargins left="0.7874015748031497" right="0.2755905511811024" top="0.5905511811023623" bottom="0.2755905511811024" header="0.15748031496062992" footer="0.196850393700787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СГП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Первый</cp:lastModifiedBy>
  <cp:lastPrinted>2013-04-23T12:14:29Z</cp:lastPrinted>
  <dcterms:created xsi:type="dcterms:W3CDTF">2008-03-03T05:55:19Z</dcterms:created>
  <dcterms:modified xsi:type="dcterms:W3CDTF">2013-04-25T05:18:08Z</dcterms:modified>
  <cp:category/>
  <cp:version/>
  <cp:contentType/>
  <cp:contentStatus/>
</cp:coreProperties>
</file>